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6195" activeTab="1"/>
  </bookViews>
  <sheets>
    <sheet name="주요 소비재 품목의 CEPA 적용 환율 및 인증 필요여부" sheetId="1" r:id="rId1"/>
    <sheet name="인증불필요 소비재" sheetId="5" r:id="rId2"/>
  </sheets>
  <definedNames>
    <definedName name="_xlnm._FilterDatabase" localSheetId="0" hidden="1">'주요 소비재 품목의 CEPA 적용 환율 및 인증 필요여부'!$A$2:$T$192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L3" i="5"/>
  <c r="K3" i="5"/>
  <c r="J3" i="5"/>
  <c r="I3" i="5"/>
  <c r="H3" i="5"/>
  <c r="G3" i="5"/>
  <c r="F3" i="5"/>
  <c r="E3" i="5"/>
  <c r="D3" i="5"/>
  <c r="C3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</calcChain>
</file>

<file path=xl/sharedStrings.xml><?xml version="1.0" encoding="utf-8"?>
<sst xmlns="http://schemas.openxmlformats.org/spreadsheetml/2006/main" count="560" uniqueCount="133">
  <si>
    <t>수출기업수(10개사 이상)</t>
    <phoneticPr fontId="2" type="noConversion"/>
  </si>
  <si>
    <t>수출액</t>
    <phoneticPr fontId="2" type="noConversion"/>
  </si>
  <si>
    <t>HS Code</t>
    <phoneticPr fontId="2" type="noConversion"/>
  </si>
  <si>
    <t>합계</t>
    <phoneticPr fontId="2" type="noConversion"/>
  </si>
  <si>
    <t>합계</t>
    <phoneticPr fontId="2" type="noConversion"/>
  </si>
  <si>
    <t>소비재여부</t>
    <phoneticPr fontId="2" type="noConversion"/>
  </si>
  <si>
    <t>생활용품</t>
  </si>
  <si>
    <t>패션의류</t>
  </si>
  <si>
    <t>수출기업수</t>
  </si>
  <si>
    <t>수출액</t>
  </si>
  <si>
    <t>합계</t>
  </si>
  <si>
    <t>소비재여부</t>
  </si>
  <si>
    <t>BCD</t>
    <phoneticPr fontId="2" type="noConversion"/>
  </si>
  <si>
    <t>IGST</t>
    <phoneticPr fontId="2" type="noConversion"/>
  </si>
  <si>
    <t>Total</t>
    <phoneticPr fontId="2" type="noConversion"/>
  </si>
  <si>
    <t>CEPA Duty</t>
    <phoneticPr fontId="2" type="noConversion"/>
  </si>
  <si>
    <t>CEPA Total</t>
    <phoneticPr fontId="2" type="noConversion"/>
  </si>
  <si>
    <t>Certificate</t>
    <phoneticPr fontId="2" type="noConversion"/>
  </si>
  <si>
    <t xml:space="preserve">농수산식품 - Food, Fish, Fruit Etc. </t>
    <phoneticPr fontId="2" type="noConversion"/>
  </si>
  <si>
    <t>의약품 - Drug</t>
    <phoneticPr fontId="2" type="noConversion"/>
  </si>
  <si>
    <t xml:space="preserve">생활용품 - Life style product. </t>
    <phoneticPr fontId="2" type="noConversion"/>
  </si>
  <si>
    <t>화장품 - Cosmetics</t>
    <phoneticPr fontId="2" type="noConversion"/>
  </si>
  <si>
    <t>패션의류 - Clothes</t>
    <phoneticPr fontId="2" type="noConversion"/>
  </si>
  <si>
    <t xml:space="preserve">Code doesn’t not exist </t>
  </si>
  <si>
    <t>FASSAI</t>
  </si>
  <si>
    <t>x</t>
  </si>
  <si>
    <t>CDSCO</t>
  </si>
  <si>
    <t>Note</t>
  </si>
  <si>
    <t>Others</t>
  </si>
  <si>
    <t>VAT-150</t>
  </si>
  <si>
    <t>20% or  Rs.45/Pcs</t>
  </si>
  <si>
    <t xml:space="preserve">20% or Rs.50/Pcs </t>
  </si>
  <si>
    <t xml:space="preserve">20% or Rs.135/Pcs </t>
  </si>
  <si>
    <t>20pa</t>
  </si>
  <si>
    <t xml:space="preserve">25 pa </t>
  </si>
  <si>
    <t xml:space="preserve">10Kg </t>
  </si>
  <si>
    <t xml:space="preserve">10kg </t>
  </si>
  <si>
    <t xml:space="preserve">95(All goods except Dolls and toys representing animals or non-human creatures) will be 0.00 other than 9503- 6.25 </t>
  </si>
  <si>
    <t>패션의류 - Clothes</t>
  </si>
  <si>
    <t xml:space="preserve">Alcohol </t>
  </si>
  <si>
    <t>0/12</t>
  </si>
  <si>
    <t xml:space="preserve">0 /12 </t>
  </si>
  <si>
    <t>12 / 1 8</t>
  </si>
  <si>
    <t>19.70/26.11</t>
  </si>
  <si>
    <t>5 ./12</t>
  </si>
  <si>
    <t>5/18</t>
  </si>
  <si>
    <t>5/12</t>
  </si>
  <si>
    <t>BIS</t>
  </si>
  <si>
    <t>X</t>
  </si>
  <si>
    <t>OTHERS</t>
  </si>
  <si>
    <t>12/18</t>
  </si>
  <si>
    <t xml:space="preserve"> FASSAI</t>
  </si>
  <si>
    <t xml:space="preserve"> Lip make-up preparations</t>
    <phoneticPr fontId="2" type="noConversion"/>
  </si>
  <si>
    <t>대인도수출액</t>
    <phoneticPr fontId="2" type="noConversion"/>
  </si>
  <si>
    <t>5/12</t>
    <phoneticPr fontId="2" type="noConversion"/>
  </si>
  <si>
    <t>대세계수출</t>
  </si>
  <si>
    <t>Hscode 하위분류</t>
  </si>
  <si>
    <t>Colours in sets</t>
  </si>
  <si>
    <t>유성물감</t>
  </si>
  <si>
    <t>수성물감</t>
  </si>
  <si>
    <t>유성. 수성겸용 회구류 , 셋트상의 것</t>
  </si>
  <si>
    <t>기타</t>
  </si>
  <si>
    <t>흑색의  인쇄용잉크</t>
  </si>
  <si>
    <t>흑색</t>
  </si>
  <si>
    <t>인쇄용잉크 (흑색제외 )</t>
  </si>
  <si>
    <t>인쇄용잉크ㆍ필기용잉크ㆍ제도용잉크와그밖의잉크(농축하거나고체화한것인지에상관없다)의 기타</t>
  </si>
  <si>
    <t>필기용잉크</t>
  </si>
  <si>
    <t>제도용잉크</t>
  </si>
  <si>
    <t>복사용잉크</t>
  </si>
  <si>
    <t>유성</t>
  </si>
  <si>
    <t>수성</t>
  </si>
  <si>
    <t>유성ㆍ수성겸용</t>
  </si>
  <si>
    <t>금속성잉크</t>
  </si>
  <si>
    <t>구강ㆍ치과위생용제품류[치열교정용페이스트(paste)와가루를포함한다],치간청결용실로서 개별소매용으로포장한것[치실(dentalfloss)]의 기타</t>
  </si>
  <si>
    <t>구강위생용제품류</t>
  </si>
  <si>
    <t>치과위생용제품류</t>
  </si>
  <si>
    <t>고무제의  기타  장갑</t>
  </si>
  <si>
    <t>기타  문구류 .책커버 .흡취지장 (지와  판지제의  것 )</t>
  </si>
  <si>
    <t>캘린더(인쇄된것으로서캘린더블록을포함한다)</t>
  </si>
  <si>
    <t>종이나판지로만든것</t>
  </si>
  <si>
    <t>티셔츠ㆍ싱글리트(singlet)와 그밖의 조끼(메리야스편물이나뜨개질편물로한정한다) 중 면으로 만든것</t>
  </si>
  <si>
    <t>티셔츠</t>
  </si>
  <si>
    <t>티셔츠ㆍ싱글리트(singlet)와 그밖의 조끼(메리야스편물이나뜨개질편물로한정한다) 중 그밖의 방직용섬유로 만든것</t>
  </si>
  <si>
    <t>팬티호스(pantyhose)ㆍ타이츠(tights)ㆍ스타킹과 그밖의 양말류[단계압박양말류(예:정맥류치료용스타킹)와 바닥을 대지 않은 신발류를포함하며, 메리야스편물이나 뜨개질편물로 한정한다] 중 면제의 것</t>
  </si>
  <si>
    <t>면으로만든것</t>
  </si>
  <si>
    <t>팬티호스(pantyhose)ㆍ타이츠(tights)ㆍ스타킹과 그밖의 양말류[단계압박양말류(예:정맥류치료용스타킹)와 바닥을 대지 않은 신발류를 포함하며, 메리야스편물이나 뜨개질편물로 한정한다] 중 합성섬유제의 것</t>
  </si>
  <si>
    <t>합성섬유로만든것</t>
  </si>
  <si>
    <t>장갑류(메리야스편물이나뜨개질편물로한정한다) 중 플라스틱 .고무를  침투 .도포 .피복한  장갑 (편직 .크로세 )</t>
  </si>
  <si>
    <t>플라스틱이나 고무를 침투시키거나 도포하거나 피복한것</t>
  </si>
  <si>
    <t>장갑류(메리야스편물이나뜨개질편물로한정한다) 중 면으로 만든것</t>
  </si>
  <si>
    <t>작업용장갑</t>
  </si>
  <si>
    <t>장갑류(메리야스편물이나뜨개질편물로한정한다) 중 합성섬유제의  장갑 (편직 .크로세 )</t>
  </si>
  <si>
    <t>그밖의 메리야스편물이나 뜨개질편물로 만든 의류부속품과 의류ㆍ의류 부속품의 부분품 중 그 밖의 부속품</t>
  </si>
  <si>
    <t>기타  메리야스  및  뜨게질편물제의  의류부속품</t>
  </si>
  <si>
    <t>넥타이류</t>
  </si>
  <si>
    <t>트랙슈트ㆍ스키슈트ㆍ수영복과 그밖의 의류 중 인조섬유로 만든것</t>
  </si>
  <si>
    <t>재생ㆍ반(半)합성섬유로만든것</t>
  </si>
  <si>
    <t>장갑류</t>
  </si>
  <si>
    <t>플라스틱ㆍ고무를침투,도포,피복한것</t>
  </si>
  <si>
    <t>기타의제품으로된  의류부속품 (직물제 )</t>
  </si>
  <si>
    <t>부속품</t>
  </si>
  <si>
    <t>의류  또는  의류부속품의  부분품 (직물제 )</t>
  </si>
  <si>
    <t>부분품</t>
  </si>
  <si>
    <t>그밖의 신발류[바깥바닥과 갑피(甲皮)를 고무나 플라스틱으로 만든것으로 한정한다] 중 기타</t>
  </si>
  <si>
    <t>샌들이나 이와 유사한 신발로서 주조에 의하여 단일체로 제조된것</t>
  </si>
  <si>
    <t>테니스화ㆍ농구화ㆍ체조화ㆍ훈련화나이와유사한것</t>
  </si>
  <si>
    <t>신발류[바깥바닥을고무ㆍ플라스틱ㆍ가죽ㆍ콤퍼지션레더(compositionleather)로 만들고, 갑피(甲皮)를 가죽으로 만든것으로 한정한다]의 기타</t>
  </si>
  <si>
    <t>기타, 신발</t>
  </si>
  <si>
    <t>드레스화</t>
  </si>
  <si>
    <t>등산화</t>
  </si>
  <si>
    <t>편상화(lace-boots)</t>
  </si>
  <si>
    <t>신발류[바깥바닥을고무ㆍ플라스틱ㆍ가죽ㆍ콤퍼지션레더(compositionleather)로 만들고,갑피(甲皮)를 방직용 섬유재료로 만든것으로 한정한다]의 기타</t>
  </si>
  <si>
    <t>실내화</t>
  </si>
  <si>
    <t>기타  신발류</t>
  </si>
  <si>
    <t>신발류 부분품[갑피(甲皮)(바깥바닥을제외한바닥에부착한것인지에상관없다)를 포함한다], 갈아 끼울 수 있는 안창과 힐쿠션(heelcushion)이나 이와 유사한 물품,각반ㆍ레깅스나 이와 유사한 물품과 이들의 부분품 중 기타</t>
  </si>
  <si>
    <t>목재로만든것</t>
  </si>
  <si>
    <t>갈아 끼울 수 있는 안창</t>
  </si>
  <si>
    <t>힐쿠션</t>
  </si>
  <si>
    <t>각반</t>
  </si>
  <si>
    <t>레깅</t>
  </si>
  <si>
    <t>모자[메리야스 편물이나 뜨개질 편물의 것과 원단 상태(스트립 모양은 제외한다)인 레이스·펠트(felt)나 그 밖의 방직용 섬유의 직물류로 만든 것으로 한정하며, 안을 댄 것인지 또는 장식한 것인지에 상관없다], 각종 재료로 만든 헤어네트(hair-net)(안을 대거나 장식한 것인지에 상관없다)</t>
  </si>
  <si>
    <t>헤어네트</t>
  </si>
  <si>
    <t>메리야스나 뜨개질 모자</t>
  </si>
  <si>
    <t>그밖의섬유로만든것</t>
  </si>
  <si>
    <t>방직용 섬유의 직물로 만든 모자[펠트(felt)로 만든 것은 제외한다]</t>
  </si>
  <si>
    <t>운동모</t>
  </si>
  <si>
    <t>베레모</t>
  </si>
  <si>
    <t>안전모자</t>
  </si>
  <si>
    <t>안전모자 중 그밖의 재료로 만든것</t>
  </si>
  <si>
    <t>가죽으로만든것</t>
  </si>
  <si>
    <t>금속으로만든것</t>
  </si>
  <si>
    <t>전기적으로  음이  발생  증폭되는  악기의  부분품과  부속품</t>
  </si>
  <si>
    <t>제9207호악기의부분품과부속품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</si>
</sst>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[$$-409]* #,##0_ ;_-[$$-409]* \-#,##0\ ;_-[$$-409]* &quot;-&quot;??_ ;_-@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41" fontId="4" fillId="0" borderId="0" xfId="1" applyFont="1">
      <alignment vertical="center"/>
    </xf>
    <xf numFmtId="0" fontId="4" fillId="2" borderId="1" xfId="0" applyFont="1" applyFill="1" applyBorder="1">
      <alignment vertical="center"/>
    </xf>
    <xf numFmtId="41" fontId="4" fillId="2" borderId="1" xfId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41" fontId="4" fillId="0" borderId="1" xfId="1" applyFont="1" applyFill="1" applyBorder="1">
      <alignment vertical="center"/>
    </xf>
    <xf numFmtId="0" fontId="4" fillId="2" borderId="1" xfId="1" applyNumberFormat="1" applyFont="1" applyFill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2"/>
  <sheetViews>
    <sheetView zoomScale="85" zoomScaleNormal="85" workbookViewId="0">
      <selection activeCell="N8" sqref="N8"/>
    </sheetView>
  </sheetViews>
  <sheetFormatPr defaultRowHeight="17.25" x14ac:dyDescent="0.3"/>
  <cols>
    <col min="1" max="1" width="30.125" style="9" customWidth="1"/>
    <col min="2" max="5" width="6.625" style="1" hidden="1" customWidth="1"/>
    <col min="6" max="6" width="6.625" style="2" hidden="1" customWidth="1"/>
    <col min="7" max="7" width="10.375" style="2" hidden="1" customWidth="1"/>
    <col min="8" max="8" width="12.875" style="2" hidden="1" customWidth="1"/>
    <col min="9" max="10" width="10.375" style="2" hidden="1" customWidth="1"/>
    <col min="11" max="11" width="12.875" style="2" hidden="1" customWidth="1"/>
    <col min="12" max="12" width="41.125" style="12" customWidth="1"/>
    <col min="13" max="13" width="28.25" style="12" hidden="1" customWidth="1"/>
    <col min="14" max="14" width="15.125" style="21" customWidth="1"/>
    <col min="15" max="19" width="11.875" style="21" customWidth="1"/>
    <col min="20" max="20" width="17.375" style="21" customWidth="1"/>
    <col min="24" max="24" width="11.875" bestFit="1" customWidth="1"/>
  </cols>
  <sheetData>
    <row r="1" spans="1:25" x14ac:dyDescent="0.3">
      <c r="B1" s="1" t="s">
        <v>0</v>
      </c>
      <c r="G1" s="2" t="s">
        <v>1</v>
      </c>
    </row>
    <row r="2" spans="1:25" x14ac:dyDescent="0.3">
      <c r="A2" s="10" t="s">
        <v>2</v>
      </c>
      <c r="B2" s="3">
        <v>2016</v>
      </c>
      <c r="C2" s="3">
        <v>2017</v>
      </c>
      <c r="D2" s="3">
        <v>2018</v>
      </c>
      <c r="E2" s="3">
        <v>2019</v>
      </c>
      <c r="F2" s="4" t="s">
        <v>3</v>
      </c>
      <c r="G2" s="7">
        <v>2016</v>
      </c>
      <c r="H2" s="7">
        <v>2017</v>
      </c>
      <c r="I2" s="7">
        <v>2018</v>
      </c>
      <c r="J2" s="7">
        <v>2019</v>
      </c>
      <c r="K2" s="4" t="s">
        <v>4</v>
      </c>
      <c r="L2" s="13" t="s">
        <v>5</v>
      </c>
      <c r="M2" s="13"/>
      <c r="N2" s="20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0" t="s">
        <v>27</v>
      </c>
      <c r="V2" s="16"/>
      <c r="W2" s="16"/>
      <c r="X2" s="16"/>
      <c r="Y2" s="16"/>
    </row>
    <row r="3" spans="1:25" ht="45" customHeight="1" x14ac:dyDescent="0.3">
      <c r="A3" s="11">
        <v>60290</v>
      </c>
      <c r="B3" s="5">
        <v>2</v>
      </c>
      <c r="C3" s="5">
        <v>3</v>
      </c>
      <c r="D3" s="5">
        <v>3</v>
      </c>
      <c r="E3" s="5">
        <v>3</v>
      </c>
      <c r="F3" s="6">
        <v>11</v>
      </c>
      <c r="G3" s="6">
        <v>23618</v>
      </c>
      <c r="H3" s="6">
        <v>70220</v>
      </c>
      <c r="I3" s="6">
        <v>96376</v>
      </c>
      <c r="J3" s="6">
        <v>67968</v>
      </c>
      <c r="K3" s="6">
        <v>258182</v>
      </c>
      <c r="L3" s="14" t="s">
        <v>18</v>
      </c>
      <c r="M3" s="38"/>
      <c r="N3" s="56" t="s">
        <v>23</v>
      </c>
      <c r="O3" s="57"/>
      <c r="P3" s="57"/>
      <c r="Q3" s="57"/>
      <c r="R3" s="57"/>
      <c r="S3" s="57"/>
      <c r="T3" s="15"/>
      <c r="V3" s="16"/>
      <c r="W3" s="16"/>
      <c r="X3" s="17"/>
      <c r="Y3" s="16"/>
    </row>
    <row r="4" spans="1:25" x14ac:dyDescent="0.3">
      <c r="A4" s="11">
        <v>90422</v>
      </c>
      <c r="B4" s="5">
        <v>4</v>
      </c>
      <c r="C4" s="5">
        <v>5</v>
      </c>
      <c r="D4" s="5">
        <v>2</v>
      </c>
      <c r="E4" s="5">
        <v>3</v>
      </c>
      <c r="F4" s="6">
        <v>14</v>
      </c>
      <c r="G4" s="6">
        <v>12664</v>
      </c>
      <c r="H4" s="6">
        <v>54004</v>
      </c>
      <c r="I4" s="6">
        <v>12450</v>
      </c>
      <c r="J4" s="6">
        <v>4541</v>
      </c>
      <c r="K4" s="6">
        <v>83659</v>
      </c>
      <c r="L4" s="14" t="s">
        <v>18</v>
      </c>
      <c r="M4" s="38"/>
      <c r="N4" s="56" t="s">
        <v>23</v>
      </c>
      <c r="O4" s="57"/>
      <c r="P4" s="57"/>
      <c r="Q4" s="57"/>
      <c r="R4" s="57"/>
      <c r="S4" s="57"/>
      <c r="T4" s="15"/>
      <c r="V4" s="16"/>
      <c r="W4" s="16"/>
      <c r="X4" s="17"/>
      <c r="Y4" s="16"/>
    </row>
    <row r="5" spans="1:25" x14ac:dyDescent="0.3">
      <c r="A5" s="11">
        <v>120991</v>
      </c>
      <c r="B5" s="5">
        <v>13</v>
      </c>
      <c r="C5" s="5">
        <v>11</v>
      </c>
      <c r="D5" s="5">
        <v>13</v>
      </c>
      <c r="E5" s="5">
        <v>12</v>
      </c>
      <c r="F5" s="6">
        <v>49</v>
      </c>
      <c r="G5" s="6">
        <v>7154002</v>
      </c>
      <c r="H5" s="6">
        <v>8210673</v>
      </c>
      <c r="I5" s="6">
        <v>4510190</v>
      </c>
      <c r="J5" s="6">
        <v>3247676</v>
      </c>
      <c r="K5" s="6">
        <v>23122541</v>
      </c>
      <c r="L5" s="14" t="s">
        <v>18</v>
      </c>
      <c r="M5" s="14"/>
      <c r="N5" s="15">
        <v>5</v>
      </c>
      <c r="O5" s="15">
        <v>0</v>
      </c>
      <c r="P5" s="15">
        <v>5.5</v>
      </c>
      <c r="Q5" s="15">
        <v>2.5</v>
      </c>
      <c r="R5" s="15">
        <v>2.75</v>
      </c>
      <c r="S5" s="21" t="s">
        <v>51</v>
      </c>
      <c r="T5" s="15"/>
      <c r="V5" s="16"/>
      <c r="W5" s="16"/>
      <c r="X5" s="17"/>
      <c r="Y5" s="16"/>
    </row>
    <row r="6" spans="1:25" x14ac:dyDescent="0.3">
      <c r="A6" s="11">
        <v>130219</v>
      </c>
      <c r="B6" s="5">
        <v>10</v>
      </c>
      <c r="C6" s="5">
        <v>10</v>
      </c>
      <c r="D6" s="5">
        <v>11</v>
      </c>
      <c r="E6" s="5">
        <v>9</v>
      </c>
      <c r="F6" s="6">
        <v>40</v>
      </c>
      <c r="G6" s="6">
        <v>330548</v>
      </c>
      <c r="H6" s="6">
        <v>265186</v>
      </c>
      <c r="I6" s="6">
        <v>451005</v>
      </c>
      <c r="J6" s="6">
        <v>92432</v>
      </c>
      <c r="K6" s="6">
        <v>1139171</v>
      </c>
      <c r="L6" s="14" t="s">
        <v>18</v>
      </c>
      <c r="M6" s="14"/>
      <c r="N6" s="15">
        <v>15</v>
      </c>
      <c r="O6" s="15">
        <v>18</v>
      </c>
      <c r="P6" s="15">
        <v>37.47</v>
      </c>
      <c r="Q6" s="15">
        <v>5</v>
      </c>
      <c r="R6" s="15">
        <v>24.49</v>
      </c>
      <c r="S6" s="19" t="s">
        <v>24</v>
      </c>
      <c r="T6" s="15"/>
      <c r="V6" s="16"/>
      <c r="W6" s="16"/>
      <c r="X6" s="17"/>
      <c r="Y6" s="16"/>
    </row>
    <row r="7" spans="1:25" x14ac:dyDescent="0.3">
      <c r="A7" s="11">
        <v>160414</v>
      </c>
      <c r="B7" s="5">
        <v>3</v>
      </c>
      <c r="C7" s="5">
        <v>3</v>
      </c>
      <c r="D7" s="5">
        <v>3</v>
      </c>
      <c r="E7" s="5">
        <v>4</v>
      </c>
      <c r="F7" s="6">
        <v>13</v>
      </c>
      <c r="G7" s="6">
        <v>2586</v>
      </c>
      <c r="H7" s="6">
        <v>10400</v>
      </c>
      <c r="I7" s="6">
        <v>4305</v>
      </c>
      <c r="J7" s="6">
        <v>9761</v>
      </c>
      <c r="K7" s="6">
        <v>27052</v>
      </c>
      <c r="L7" s="14" t="s">
        <v>18</v>
      </c>
      <c r="M7" s="14"/>
      <c r="N7" s="15">
        <v>30</v>
      </c>
      <c r="O7" s="15">
        <v>12</v>
      </c>
      <c r="P7" s="15">
        <v>48.96</v>
      </c>
      <c r="Q7" s="15" t="s">
        <v>25</v>
      </c>
      <c r="R7" s="15" t="s">
        <v>25</v>
      </c>
      <c r="S7" s="19" t="s">
        <v>24</v>
      </c>
      <c r="T7" s="15"/>
      <c r="V7" s="16"/>
      <c r="W7" s="16"/>
      <c r="X7" s="17"/>
      <c r="Y7" s="16"/>
    </row>
    <row r="8" spans="1:25" x14ac:dyDescent="0.3">
      <c r="A8" s="25">
        <v>170290</v>
      </c>
      <c r="B8" s="5">
        <v>3</v>
      </c>
      <c r="C8" s="5">
        <v>6</v>
      </c>
      <c r="D8" s="5">
        <v>4</v>
      </c>
      <c r="E8" s="5">
        <v>5</v>
      </c>
      <c r="F8" s="6">
        <v>18</v>
      </c>
      <c r="G8" s="6">
        <v>341662</v>
      </c>
      <c r="H8" s="6">
        <v>350213</v>
      </c>
      <c r="I8" s="6">
        <v>552207</v>
      </c>
      <c r="J8" s="6">
        <v>408111</v>
      </c>
      <c r="K8" s="6">
        <v>1652193</v>
      </c>
      <c r="L8" s="62" t="s">
        <v>18</v>
      </c>
      <c r="M8" s="35"/>
      <c r="N8" s="15"/>
      <c r="O8" s="15"/>
      <c r="P8" s="15"/>
      <c r="Q8" s="15"/>
      <c r="R8" s="15"/>
      <c r="S8" s="19" t="s">
        <v>24</v>
      </c>
      <c r="T8" s="15"/>
      <c r="V8" s="16"/>
      <c r="W8" s="16"/>
      <c r="X8" s="17"/>
      <c r="Y8" s="16"/>
    </row>
    <row r="9" spans="1:25" x14ac:dyDescent="0.3">
      <c r="A9" s="11">
        <v>17029010</v>
      </c>
      <c r="B9" s="5"/>
      <c r="C9" s="5"/>
      <c r="D9" s="5"/>
      <c r="E9" s="5"/>
      <c r="F9" s="6"/>
      <c r="G9" s="6"/>
      <c r="H9" s="6"/>
      <c r="I9" s="6"/>
      <c r="J9" s="6"/>
      <c r="K9" s="6"/>
      <c r="L9" s="63"/>
      <c r="M9" s="36"/>
      <c r="N9" s="15">
        <v>30</v>
      </c>
      <c r="O9" s="15">
        <v>5</v>
      </c>
      <c r="P9" s="15">
        <v>39.65</v>
      </c>
      <c r="Q9" s="15">
        <v>5</v>
      </c>
      <c r="R9" s="15">
        <v>10.77</v>
      </c>
      <c r="S9" s="19" t="s">
        <v>24</v>
      </c>
      <c r="T9" s="15"/>
      <c r="V9" s="16"/>
      <c r="W9" s="16"/>
      <c r="X9" s="17"/>
      <c r="Y9" s="16"/>
    </row>
    <row r="10" spans="1:25" x14ac:dyDescent="0.3">
      <c r="A10" s="11">
        <v>17029020</v>
      </c>
      <c r="B10" s="5"/>
      <c r="C10" s="5"/>
      <c r="D10" s="5"/>
      <c r="E10" s="5"/>
      <c r="F10" s="6"/>
      <c r="G10" s="6"/>
      <c r="H10" s="6"/>
      <c r="I10" s="6"/>
      <c r="J10" s="6"/>
      <c r="K10" s="6"/>
      <c r="L10" s="63"/>
      <c r="M10" s="36"/>
      <c r="N10" s="15">
        <v>30</v>
      </c>
      <c r="O10" s="15">
        <v>18</v>
      </c>
      <c r="P10" s="15">
        <v>56.94</v>
      </c>
      <c r="Q10" s="15">
        <v>5</v>
      </c>
      <c r="R10" s="15">
        <v>24.49</v>
      </c>
      <c r="S10" s="19" t="s">
        <v>24</v>
      </c>
      <c r="T10" s="15"/>
      <c r="V10" s="16"/>
      <c r="W10" s="16"/>
      <c r="X10" s="17"/>
      <c r="Y10" s="16"/>
    </row>
    <row r="11" spans="1:25" x14ac:dyDescent="0.3">
      <c r="A11" s="11">
        <v>17029030</v>
      </c>
      <c r="B11" s="5"/>
      <c r="C11" s="5"/>
      <c r="D11" s="5"/>
      <c r="E11" s="5"/>
      <c r="F11" s="6"/>
      <c r="G11" s="6"/>
      <c r="H11" s="6"/>
      <c r="I11" s="6"/>
      <c r="J11" s="6"/>
      <c r="K11" s="6"/>
      <c r="L11" s="63"/>
      <c r="M11" s="36"/>
      <c r="N11" s="15">
        <v>30</v>
      </c>
      <c r="O11" s="15">
        <v>18</v>
      </c>
      <c r="P11" s="15">
        <v>56.94</v>
      </c>
      <c r="Q11" s="15">
        <v>5</v>
      </c>
      <c r="R11" s="15">
        <v>24.49</v>
      </c>
      <c r="S11" s="19" t="s">
        <v>24</v>
      </c>
      <c r="T11" s="15"/>
      <c r="V11" s="16"/>
      <c r="W11" s="16"/>
      <c r="X11" s="17"/>
      <c r="Y11" s="16"/>
    </row>
    <row r="12" spans="1:25" x14ac:dyDescent="0.3">
      <c r="A12" s="11">
        <v>17029040</v>
      </c>
      <c r="B12" s="5"/>
      <c r="C12" s="5"/>
      <c r="D12" s="5"/>
      <c r="E12" s="5"/>
      <c r="F12" s="6"/>
      <c r="G12" s="6"/>
      <c r="H12" s="6"/>
      <c r="I12" s="6"/>
      <c r="J12" s="6"/>
      <c r="K12" s="6"/>
      <c r="L12" s="63"/>
      <c r="M12" s="36"/>
      <c r="N12" s="15">
        <v>30</v>
      </c>
      <c r="O12" s="15">
        <v>18</v>
      </c>
      <c r="P12" s="15">
        <v>56.94</v>
      </c>
      <c r="Q12" s="15">
        <v>5</v>
      </c>
      <c r="R12" s="15">
        <v>24.49</v>
      </c>
      <c r="S12" s="19" t="s">
        <v>24</v>
      </c>
      <c r="T12" s="15"/>
      <c r="V12" s="16"/>
      <c r="W12" s="16"/>
      <c r="X12" s="17"/>
      <c r="Y12" s="16"/>
    </row>
    <row r="13" spans="1:25" x14ac:dyDescent="0.3">
      <c r="A13" s="11">
        <v>17029050</v>
      </c>
      <c r="B13" s="5"/>
      <c r="C13" s="5"/>
      <c r="D13" s="5"/>
      <c r="E13" s="5"/>
      <c r="F13" s="6"/>
      <c r="G13" s="6"/>
      <c r="H13" s="6"/>
      <c r="I13" s="6"/>
      <c r="J13" s="6"/>
      <c r="K13" s="6"/>
      <c r="L13" s="63"/>
      <c r="M13" s="36"/>
      <c r="N13" s="15">
        <v>30</v>
      </c>
      <c r="O13" s="15">
        <v>18</v>
      </c>
      <c r="P13" s="15">
        <v>56.94</v>
      </c>
      <c r="Q13" s="15">
        <v>5</v>
      </c>
      <c r="R13" s="15">
        <v>24.49</v>
      </c>
      <c r="S13" s="19" t="s">
        <v>24</v>
      </c>
      <c r="T13" s="15"/>
      <c r="V13" s="16"/>
      <c r="W13" s="16"/>
      <c r="X13" s="17"/>
      <c r="Y13" s="16"/>
    </row>
    <row r="14" spans="1:25" x14ac:dyDescent="0.3">
      <c r="A14" s="11">
        <v>17029090</v>
      </c>
      <c r="B14" s="5"/>
      <c r="C14" s="5"/>
      <c r="D14" s="5"/>
      <c r="E14" s="5"/>
      <c r="F14" s="6"/>
      <c r="G14" s="6"/>
      <c r="H14" s="6"/>
      <c r="I14" s="6"/>
      <c r="J14" s="6"/>
      <c r="K14" s="6"/>
      <c r="L14" s="64"/>
      <c r="M14" s="37"/>
      <c r="N14" s="15">
        <v>30</v>
      </c>
      <c r="O14" s="15">
        <v>18</v>
      </c>
      <c r="P14" s="15">
        <v>56.94</v>
      </c>
      <c r="Q14" s="15">
        <v>5</v>
      </c>
      <c r="R14" s="15">
        <v>24.49</v>
      </c>
      <c r="S14" s="19" t="s">
        <v>24</v>
      </c>
      <c r="T14" s="15"/>
      <c r="V14" s="16"/>
      <c r="W14" s="16"/>
      <c r="X14" s="17"/>
      <c r="Y14" s="16"/>
    </row>
    <row r="15" spans="1:25" x14ac:dyDescent="0.3">
      <c r="A15" s="11">
        <v>190190</v>
      </c>
      <c r="B15" s="5"/>
      <c r="C15" s="5">
        <v>7</v>
      </c>
      <c r="D15" s="5">
        <v>3</v>
      </c>
      <c r="E15" s="5">
        <v>7</v>
      </c>
      <c r="F15" s="6">
        <v>17</v>
      </c>
      <c r="G15" s="6"/>
      <c r="H15" s="6">
        <v>51049</v>
      </c>
      <c r="I15" s="6">
        <v>29970</v>
      </c>
      <c r="J15" s="6">
        <v>29728</v>
      </c>
      <c r="K15" s="6">
        <v>110747</v>
      </c>
      <c r="L15" s="14" t="s">
        <v>18</v>
      </c>
      <c r="M15" s="14"/>
      <c r="N15" s="15">
        <v>50</v>
      </c>
      <c r="O15" s="15">
        <v>18</v>
      </c>
      <c r="P15" s="15">
        <v>82.9</v>
      </c>
      <c r="Q15" s="15">
        <v>5</v>
      </c>
      <c r="R15" s="15">
        <v>24.49</v>
      </c>
      <c r="S15" s="19" t="s">
        <v>24</v>
      </c>
      <c r="T15" s="15"/>
      <c r="V15" s="16"/>
      <c r="W15" s="16"/>
      <c r="X15" s="17"/>
      <c r="Y15" s="16"/>
    </row>
    <row r="16" spans="1:25" x14ac:dyDescent="0.3">
      <c r="A16" s="11">
        <v>190219</v>
      </c>
      <c r="B16" s="5">
        <v>6</v>
      </c>
      <c r="C16" s="5">
        <v>6</v>
      </c>
      <c r="D16" s="5">
        <v>5</v>
      </c>
      <c r="E16" s="5">
        <v>7</v>
      </c>
      <c r="F16" s="6">
        <v>24</v>
      </c>
      <c r="G16" s="6">
        <v>364238</v>
      </c>
      <c r="H16" s="6">
        <v>142474</v>
      </c>
      <c r="I16" s="6">
        <v>9808</v>
      </c>
      <c r="J16" s="6">
        <v>25696</v>
      </c>
      <c r="K16" s="6">
        <v>542216</v>
      </c>
      <c r="L16" s="14" t="s">
        <v>18</v>
      </c>
      <c r="M16" s="14"/>
      <c r="N16" s="15">
        <v>30</v>
      </c>
      <c r="O16" s="15">
        <v>12</v>
      </c>
      <c r="P16" s="15">
        <v>48.96</v>
      </c>
      <c r="Q16" s="15">
        <v>5</v>
      </c>
      <c r="R16" s="15">
        <v>18.16</v>
      </c>
      <c r="S16" s="19" t="s">
        <v>24</v>
      </c>
      <c r="T16" s="15"/>
      <c r="V16" s="16"/>
      <c r="W16" s="16"/>
      <c r="X16" s="17"/>
      <c r="Y16" s="16"/>
    </row>
    <row r="17" spans="1:25" x14ac:dyDescent="0.3">
      <c r="A17" s="11">
        <v>190230</v>
      </c>
      <c r="B17" s="5">
        <v>14</v>
      </c>
      <c r="C17" s="5">
        <v>22</v>
      </c>
      <c r="D17" s="5">
        <v>24</v>
      </c>
      <c r="E17" s="5">
        <v>20</v>
      </c>
      <c r="F17" s="6">
        <v>80</v>
      </c>
      <c r="G17" s="6">
        <v>381898</v>
      </c>
      <c r="H17" s="6">
        <v>1073966</v>
      </c>
      <c r="I17" s="6">
        <v>2713347</v>
      </c>
      <c r="J17" s="6">
        <v>1973450</v>
      </c>
      <c r="K17" s="6">
        <v>6142661</v>
      </c>
      <c r="L17" s="14" t="s">
        <v>18</v>
      </c>
      <c r="M17" s="14"/>
      <c r="N17" s="15">
        <v>30</v>
      </c>
      <c r="O17" s="15">
        <v>12</v>
      </c>
      <c r="P17" s="15">
        <v>48.96</v>
      </c>
      <c r="Q17" s="15">
        <v>5</v>
      </c>
      <c r="R17" s="15">
        <v>18.16</v>
      </c>
      <c r="S17" s="19" t="s">
        <v>24</v>
      </c>
      <c r="T17" s="15"/>
      <c r="V17" s="16"/>
      <c r="W17" s="16"/>
      <c r="X17" s="17"/>
      <c r="Y17" s="16"/>
    </row>
    <row r="18" spans="1:25" x14ac:dyDescent="0.3">
      <c r="A18" s="11">
        <v>190590</v>
      </c>
      <c r="B18" s="5">
        <v>6</v>
      </c>
      <c r="C18" s="5">
        <v>11</v>
      </c>
      <c r="D18" s="5">
        <v>9</v>
      </c>
      <c r="E18" s="5">
        <v>11</v>
      </c>
      <c r="F18" s="6">
        <v>37</v>
      </c>
      <c r="G18" s="6">
        <v>370510</v>
      </c>
      <c r="H18" s="6">
        <v>292970</v>
      </c>
      <c r="I18" s="6">
        <v>328436</v>
      </c>
      <c r="J18" s="6">
        <v>162962</v>
      </c>
      <c r="K18" s="6">
        <v>1154878</v>
      </c>
      <c r="L18" s="14" t="s">
        <v>18</v>
      </c>
      <c r="M18" s="14"/>
      <c r="N18" s="15">
        <v>30</v>
      </c>
      <c r="O18" s="15">
        <v>18</v>
      </c>
      <c r="P18" s="15">
        <v>56.49</v>
      </c>
      <c r="Q18" s="15">
        <v>5</v>
      </c>
      <c r="R18" s="15">
        <v>24.49</v>
      </c>
      <c r="S18" s="19" t="s">
        <v>24</v>
      </c>
      <c r="T18" s="15"/>
      <c r="V18" s="16"/>
      <c r="W18" s="16"/>
      <c r="X18" s="17"/>
      <c r="Y18" s="16"/>
    </row>
    <row r="19" spans="1:25" x14ac:dyDescent="0.3">
      <c r="A19" s="11">
        <v>200599</v>
      </c>
      <c r="B19" s="5">
        <v>3</v>
      </c>
      <c r="C19" s="5">
        <v>7</v>
      </c>
      <c r="D19" s="5">
        <v>2</v>
      </c>
      <c r="E19" s="5">
        <v>4</v>
      </c>
      <c r="F19" s="6">
        <v>16</v>
      </c>
      <c r="G19" s="6">
        <v>9016</v>
      </c>
      <c r="H19" s="6">
        <v>71959</v>
      </c>
      <c r="I19" s="6">
        <v>27442</v>
      </c>
      <c r="J19" s="6">
        <v>22068</v>
      </c>
      <c r="K19" s="6">
        <v>130485</v>
      </c>
      <c r="L19" s="14" t="s">
        <v>18</v>
      </c>
      <c r="M19" s="14"/>
      <c r="N19" s="15">
        <v>30</v>
      </c>
      <c r="O19" s="15">
        <v>12</v>
      </c>
      <c r="P19" s="15">
        <v>48.96</v>
      </c>
      <c r="Q19" s="15" t="s">
        <v>25</v>
      </c>
      <c r="R19" s="15" t="s">
        <v>25</v>
      </c>
      <c r="S19" s="19" t="s">
        <v>24</v>
      </c>
      <c r="T19" s="15"/>
      <c r="V19" s="16"/>
      <c r="W19" s="16"/>
      <c r="X19" s="17"/>
      <c r="Y19" s="16"/>
    </row>
    <row r="20" spans="1:25" x14ac:dyDescent="0.3">
      <c r="A20" s="11">
        <v>210111</v>
      </c>
      <c r="B20" s="5">
        <v>3</v>
      </c>
      <c r="C20" s="5">
        <v>3</v>
      </c>
      <c r="D20" s="5">
        <v>4</v>
      </c>
      <c r="E20" s="5">
        <v>2</v>
      </c>
      <c r="F20" s="6">
        <v>12</v>
      </c>
      <c r="G20" s="6">
        <v>834801</v>
      </c>
      <c r="H20" s="6">
        <v>970029</v>
      </c>
      <c r="I20" s="6">
        <v>1430162</v>
      </c>
      <c r="J20" s="6">
        <v>318858</v>
      </c>
      <c r="K20" s="6">
        <v>3553850</v>
      </c>
      <c r="L20" s="14" t="s">
        <v>18</v>
      </c>
      <c r="M20" s="14"/>
      <c r="N20" s="15"/>
      <c r="O20" s="15">
        <v>18</v>
      </c>
      <c r="P20" s="15"/>
      <c r="Q20" s="15"/>
      <c r="R20" s="15"/>
      <c r="S20" s="19" t="s">
        <v>24</v>
      </c>
      <c r="T20" s="15"/>
      <c r="V20" s="16"/>
      <c r="W20" s="16"/>
      <c r="X20" s="17"/>
      <c r="Y20" s="16"/>
    </row>
    <row r="21" spans="1:25" x14ac:dyDescent="0.3">
      <c r="A21" s="11">
        <v>210112</v>
      </c>
      <c r="B21" s="5">
        <v>3</v>
      </c>
      <c r="C21" s="5">
        <v>3</v>
      </c>
      <c r="D21" s="5">
        <v>5</v>
      </c>
      <c r="E21" s="5">
        <v>5</v>
      </c>
      <c r="F21" s="6">
        <v>16</v>
      </c>
      <c r="G21" s="6">
        <v>19884</v>
      </c>
      <c r="H21" s="6">
        <v>69234</v>
      </c>
      <c r="I21" s="6">
        <v>82038</v>
      </c>
      <c r="J21" s="6">
        <v>146117</v>
      </c>
      <c r="K21" s="6">
        <v>317273</v>
      </c>
      <c r="L21" s="14" t="s">
        <v>18</v>
      </c>
      <c r="M21" s="14"/>
      <c r="N21" s="15">
        <v>30</v>
      </c>
      <c r="O21" s="15">
        <v>18</v>
      </c>
      <c r="P21" s="15">
        <v>56.94</v>
      </c>
      <c r="Q21" s="15" t="s">
        <v>25</v>
      </c>
      <c r="R21" s="15" t="s">
        <v>25</v>
      </c>
      <c r="S21" s="19" t="s">
        <v>24</v>
      </c>
      <c r="T21" s="15"/>
      <c r="V21" s="16"/>
      <c r="W21" s="16"/>
      <c r="X21" s="17"/>
      <c r="Y21" s="16"/>
    </row>
    <row r="22" spans="1:25" x14ac:dyDescent="0.3">
      <c r="A22" s="11">
        <v>210310</v>
      </c>
      <c r="B22" s="5">
        <v>5</v>
      </c>
      <c r="C22" s="5">
        <v>7</v>
      </c>
      <c r="D22" s="5">
        <v>8</v>
      </c>
      <c r="E22" s="5">
        <v>6</v>
      </c>
      <c r="F22" s="6">
        <v>26</v>
      </c>
      <c r="G22" s="6">
        <v>14249</v>
      </c>
      <c r="H22" s="6">
        <v>40918</v>
      </c>
      <c r="I22" s="6">
        <v>149511</v>
      </c>
      <c r="J22" s="6">
        <v>16141</v>
      </c>
      <c r="K22" s="6">
        <v>220819</v>
      </c>
      <c r="L22" s="14" t="s">
        <v>18</v>
      </c>
      <c r="M22" s="14"/>
      <c r="N22" s="15">
        <v>30</v>
      </c>
      <c r="O22" s="15">
        <v>12</v>
      </c>
      <c r="P22" s="15">
        <v>48.96</v>
      </c>
      <c r="Q22" s="15">
        <v>5</v>
      </c>
      <c r="R22" s="15">
        <v>18.16</v>
      </c>
      <c r="S22" s="19" t="s">
        <v>24</v>
      </c>
      <c r="T22" s="15"/>
      <c r="V22" s="16"/>
      <c r="W22" s="16"/>
      <c r="X22" s="17"/>
      <c r="Y22" s="16"/>
    </row>
    <row r="23" spans="1:25" x14ac:dyDescent="0.3">
      <c r="A23" s="11">
        <v>210390</v>
      </c>
      <c r="B23" s="5">
        <v>14</v>
      </c>
      <c r="C23" s="5">
        <v>19</v>
      </c>
      <c r="D23" s="5">
        <v>16</v>
      </c>
      <c r="E23" s="5">
        <v>14</v>
      </c>
      <c r="F23" s="6">
        <v>63</v>
      </c>
      <c r="G23" s="6">
        <v>409301</v>
      </c>
      <c r="H23" s="6">
        <v>562461</v>
      </c>
      <c r="I23" s="6">
        <v>659582</v>
      </c>
      <c r="J23" s="6">
        <v>555392</v>
      </c>
      <c r="K23" s="6">
        <v>2186736</v>
      </c>
      <c r="L23" s="14" t="s">
        <v>18</v>
      </c>
      <c r="M23" s="14"/>
      <c r="N23" s="15">
        <v>30</v>
      </c>
      <c r="O23" s="15">
        <v>12</v>
      </c>
      <c r="P23" s="15">
        <v>48.96</v>
      </c>
      <c r="Q23" s="15">
        <v>5</v>
      </c>
      <c r="R23" s="15">
        <v>18.16</v>
      </c>
      <c r="S23" s="19" t="s">
        <v>24</v>
      </c>
      <c r="T23" s="15"/>
      <c r="V23" s="16"/>
      <c r="W23" s="16"/>
      <c r="X23" s="17"/>
      <c r="Y23" s="16"/>
    </row>
    <row r="24" spans="1:25" x14ac:dyDescent="0.3">
      <c r="A24" s="11">
        <v>210690</v>
      </c>
      <c r="B24" s="5">
        <v>18</v>
      </c>
      <c r="C24" s="5">
        <v>17</v>
      </c>
      <c r="D24" s="5">
        <v>21</v>
      </c>
      <c r="E24" s="5">
        <v>17</v>
      </c>
      <c r="F24" s="6">
        <v>73</v>
      </c>
      <c r="G24" s="6">
        <v>946192</v>
      </c>
      <c r="H24" s="6">
        <v>700033</v>
      </c>
      <c r="I24" s="6">
        <v>1112707</v>
      </c>
      <c r="J24" s="6">
        <v>504988</v>
      </c>
      <c r="K24" s="6">
        <v>3263920</v>
      </c>
      <c r="L24" s="58" t="s">
        <v>18</v>
      </c>
      <c r="M24" s="31"/>
      <c r="N24" s="15">
        <v>150</v>
      </c>
      <c r="O24" s="15">
        <v>18</v>
      </c>
      <c r="P24" s="15">
        <v>212.7</v>
      </c>
      <c r="Q24" s="15" t="s">
        <v>25</v>
      </c>
      <c r="R24" s="15" t="s">
        <v>25</v>
      </c>
      <c r="S24" s="19" t="s">
        <v>24</v>
      </c>
      <c r="T24" s="15"/>
      <c r="V24" s="16"/>
      <c r="W24" s="16"/>
      <c r="X24" s="17"/>
      <c r="Y24" s="16"/>
    </row>
    <row r="25" spans="1:25" x14ac:dyDescent="0.3">
      <c r="A25" s="11">
        <v>21069020</v>
      </c>
      <c r="B25" s="5"/>
      <c r="C25" s="5"/>
      <c r="D25" s="5"/>
      <c r="E25" s="5"/>
      <c r="F25" s="6"/>
      <c r="G25" s="6"/>
      <c r="H25" s="6"/>
      <c r="I25" s="6"/>
      <c r="J25" s="6"/>
      <c r="K25" s="6"/>
      <c r="L25" s="60"/>
      <c r="M25" s="33"/>
      <c r="N25" s="15">
        <v>150</v>
      </c>
      <c r="O25" s="15">
        <v>28</v>
      </c>
      <c r="P25" s="15">
        <v>239.2</v>
      </c>
      <c r="Q25" s="15" t="s">
        <v>25</v>
      </c>
      <c r="R25" s="15" t="s">
        <v>25</v>
      </c>
      <c r="S25" s="19" t="s">
        <v>24</v>
      </c>
      <c r="T25" s="15"/>
      <c r="V25" s="16"/>
      <c r="W25" s="16"/>
      <c r="X25" s="17"/>
      <c r="Y25" s="16"/>
    </row>
    <row r="26" spans="1:25" x14ac:dyDescent="0.3">
      <c r="A26" s="11">
        <v>220299</v>
      </c>
      <c r="B26" s="5"/>
      <c r="C26" s="5">
        <v>7</v>
      </c>
      <c r="D26" s="5">
        <v>6</v>
      </c>
      <c r="E26" s="5">
        <v>8</v>
      </c>
      <c r="F26" s="6">
        <v>21</v>
      </c>
      <c r="G26" s="6"/>
      <c r="H26" s="6">
        <v>179087</v>
      </c>
      <c r="I26" s="6">
        <v>74974</v>
      </c>
      <c r="J26" s="6">
        <v>9890</v>
      </c>
      <c r="K26" s="6">
        <v>263951</v>
      </c>
      <c r="L26" s="14" t="s">
        <v>18</v>
      </c>
      <c r="M26" s="14"/>
      <c r="N26" s="15">
        <v>30</v>
      </c>
      <c r="O26" s="15">
        <v>12</v>
      </c>
      <c r="P26" s="15">
        <v>48.96</v>
      </c>
      <c r="Q26" s="15">
        <v>5</v>
      </c>
      <c r="R26" s="15">
        <v>18.16</v>
      </c>
      <c r="S26" s="19" t="s">
        <v>24</v>
      </c>
      <c r="T26" s="15"/>
      <c r="V26" s="16"/>
      <c r="W26" s="16"/>
      <c r="X26" s="17"/>
      <c r="Y26" s="16"/>
    </row>
    <row r="27" spans="1:25" x14ac:dyDescent="0.3">
      <c r="A27" s="11">
        <v>220890</v>
      </c>
      <c r="B27" s="5">
        <v>4</v>
      </c>
      <c r="C27" s="5">
        <v>4</v>
      </c>
      <c r="D27" s="5">
        <v>5</v>
      </c>
      <c r="E27" s="5">
        <v>3</v>
      </c>
      <c r="F27" s="6">
        <v>16</v>
      </c>
      <c r="G27" s="6">
        <v>98782</v>
      </c>
      <c r="H27" s="6">
        <v>130059</v>
      </c>
      <c r="I27" s="6">
        <v>173966</v>
      </c>
      <c r="J27" s="6">
        <v>72440</v>
      </c>
      <c r="K27" s="6">
        <v>475247</v>
      </c>
      <c r="L27" s="14" t="s">
        <v>18</v>
      </c>
      <c r="M27" s="14"/>
      <c r="N27" s="15" t="s">
        <v>39</v>
      </c>
      <c r="O27" s="15"/>
      <c r="P27" s="15"/>
      <c r="Q27" s="15">
        <v>5</v>
      </c>
      <c r="R27" s="15"/>
      <c r="S27" s="19"/>
      <c r="T27" s="15" t="s">
        <v>29</v>
      </c>
      <c r="V27" s="16"/>
      <c r="W27" s="16"/>
      <c r="X27" s="17"/>
      <c r="Y27" s="16"/>
    </row>
    <row r="28" spans="1:25" x14ac:dyDescent="0.3">
      <c r="A28" s="11">
        <v>230990</v>
      </c>
      <c r="B28" s="5">
        <v>2</v>
      </c>
      <c r="C28" s="5">
        <v>3</v>
      </c>
      <c r="D28" s="5">
        <v>6</v>
      </c>
      <c r="E28" s="5">
        <v>7</v>
      </c>
      <c r="F28" s="6">
        <v>18</v>
      </c>
      <c r="G28" s="6">
        <v>5263</v>
      </c>
      <c r="H28" s="6">
        <v>157298</v>
      </c>
      <c r="I28" s="6">
        <v>287467</v>
      </c>
      <c r="J28" s="6">
        <v>254626</v>
      </c>
      <c r="K28" s="6">
        <v>704654</v>
      </c>
      <c r="L28" s="14" t="s">
        <v>18</v>
      </c>
      <c r="M28" s="14"/>
      <c r="N28" s="15">
        <v>30</v>
      </c>
      <c r="O28" s="15">
        <v>0</v>
      </c>
      <c r="P28" s="15">
        <v>33</v>
      </c>
      <c r="Q28" s="15" t="s">
        <v>25</v>
      </c>
      <c r="R28" s="15" t="s">
        <v>25</v>
      </c>
      <c r="S28" s="19"/>
      <c r="T28" s="15"/>
      <c r="V28" s="16"/>
      <c r="W28" s="16"/>
      <c r="X28" s="17"/>
      <c r="Y28" s="16"/>
    </row>
    <row r="29" spans="1:25" x14ac:dyDescent="0.3">
      <c r="A29" s="11">
        <v>281830</v>
      </c>
      <c r="B29" s="5">
        <v>4</v>
      </c>
      <c r="C29" s="5">
        <v>3</v>
      </c>
      <c r="D29" s="5">
        <v>4</v>
      </c>
      <c r="E29" s="5">
        <v>4</v>
      </c>
      <c r="F29" s="6">
        <v>15</v>
      </c>
      <c r="G29" s="6">
        <v>310101</v>
      </c>
      <c r="H29" s="6">
        <v>762916</v>
      </c>
      <c r="I29" s="6">
        <v>433827</v>
      </c>
      <c r="J29" s="6">
        <v>535893</v>
      </c>
      <c r="K29" s="6">
        <v>2042737</v>
      </c>
      <c r="L29" s="14" t="s">
        <v>19</v>
      </c>
      <c r="M29" s="14"/>
      <c r="N29" s="15">
        <v>7.5</v>
      </c>
      <c r="O29" s="15">
        <v>18</v>
      </c>
      <c r="P29" s="15">
        <v>27.734999999999999</v>
      </c>
      <c r="Q29" s="15">
        <v>0</v>
      </c>
      <c r="R29" s="15">
        <v>18</v>
      </c>
      <c r="S29" s="19" t="s">
        <v>26</v>
      </c>
      <c r="T29" s="15"/>
      <c r="V29" s="16"/>
      <c r="W29" s="16"/>
      <c r="X29" s="16"/>
      <c r="Y29" s="16"/>
    </row>
    <row r="30" spans="1:25" x14ac:dyDescent="0.3">
      <c r="A30" s="11">
        <v>293339</v>
      </c>
      <c r="B30" s="5">
        <v>6</v>
      </c>
      <c r="C30" s="5">
        <v>6</v>
      </c>
      <c r="D30" s="5">
        <v>6</v>
      </c>
      <c r="E30" s="5">
        <v>8</v>
      </c>
      <c r="F30" s="6">
        <v>26</v>
      </c>
      <c r="G30" s="6">
        <v>8084030</v>
      </c>
      <c r="H30" s="6">
        <v>1839052</v>
      </c>
      <c r="I30" s="6">
        <v>153671</v>
      </c>
      <c r="J30" s="6">
        <v>10361334</v>
      </c>
      <c r="K30" s="6">
        <v>20438087</v>
      </c>
      <c r="L30" s="14" t="s">
        <v>19</v>
      </c>
      <c r="M30" s="14"/>
      <c r="N30" s="15">
        <v>7.5</v>
      </c>
      <c r="O30" s="15">
        <v>18</v>
      </c>
      <c r="P30" s="15">
        <v>27.734999999999999</v>
      </c>
      <c r="Q30" s="15">
        <v>0</v>
      </c>
      <c r="R30" s="15">
        <v>18</v>
      </c>
      <c r="S30" s="19" t="s">
        <v>26</v>
      </c>
      <c r="T30" s="15"/>
      <c r="V30" s="16"/>
      <c r="W30" s="16"/>
      <c r="X30" s="16"/>
      <c r="Y30" s="16"/>
    </row>
    <row r="31" spans="1:25" x14ac:dyDescent="0.3">
      <c r="A31" s="11">
        <v>294190</v>
      </c>
      <c r="B31" s="5">
        <v>9</v>
      </c>
      <c r="C31" s="5">
        <v>9</v>
      </c>
      <c r="D31" s="5">
        <v>10</v>
      </c>
      <c r="E31" s="5">
        <v>11</v>
      </c>
      <c r="F31" s="6">
        <v>39</v>
      </c>
      <c r="G31" s="6">
        <v>8327862</v>
      </c>
      <c r="H31" s="6">
        <v>8355508</v>
      </c>
      <c r="I31" s="6">
        <v>8638779</v>
      </c>
      <c r="J31" s="6">
        <v>6467087</v>
      </c>
      <c r="K31" s="6">
        <v>31789236</v>
      </c>
      <c r="L31" s="14" t="s">
        <v>19</v>
      </c>
      <c r="M31" s="14"/>
      <c r="N31" s="15">
        <v>7.5</v>
      </c>
      <c r="O31" s="15">
        <v>18</v>
      </c>
      <c r="P31" s="15">
        <v>27.734999999999999</v>
      </c>
      <c r="Q31" s="15">
        <v>0</v>
      </c>
      <c r="R31" s="15">
        <v>18</v>
      </c>
      <c r="S31" s="19" t="s">
        <v>26</v>
      </c>
      <c r="T31" s="15"/>
      <c r="V31" s="16"/>
      <c r="W31" s="16"/>
      <c r="X31" s="16"/>
      <c r="Y31" s="16"/>
    </row>
    <row r="32" spans="1:25" x14ac:dyDescent="0.3">
      <c r="A32" s="11">
        <v>300212</v>
      </c>
      <c r="B32" s="5"/>
      <c r="C32" s="5">
        <v>5</v>
      </c>
      <c r="D32" s="5">
        <v>7</v>
      </c>
      <c r="E32" s="5">
        <v>7</v>
      </c>
      <c r="F32" s="6">
        <v>19</v>
      </c>
      <c r="G32" s="6"/>
      <c r="H32" s="6">
        <v>10455962</v>
      </c>
      <c r="I32" s="6">
        <v>11317630</v>
      </c>
      <c r="J32" s="6">
        <v>3759444</v>
      </c>
      <c r="K32" s="6">
        <v>25533036</v>
      </c>
      <c r="L32" s="14" t="s">
        <v>19</v>
      </c>
      <c r="M32" s="14"/>
      <c r="N32" s="15">
        <v>10</v>
      </c>
      <c r="O32" s="15">
        <v>12</v>
      </c>
      <c r="P32" s="15">
        <v>24.32</v>
      </c>
      <c r="Q32" s="15">
        <v>0</v>
      </c>
      <c r="R32" s="15">
        <v>12</v>
      </c>
      <c r="S32" s="19" t="s">
        <v>26</v>
      </c>
      <c r="T32" s="15"/>
    </row>
    <row r="33" spans="1:20" x14ac:dyDescent="0.3">
      <c r="A33" s="25">
        <v>300290</v>
      </c>
      <c r="B33" s="5">
        <v>5</v>
      </c>
      <c r="C33" s="5">
        <v>6</v>
      </c>
      <c r="D33" s="5">
        <v>6</v>
      </c>
      <c r="E33" s="5">
        <v>3</v>
      </c>
      <c r="F33" s="6">
        <v>20</v>
      </c>
      <c r="G33" s="6">
        <v>633825</v>
      </c>
      <c r="H33" s="6">
        <v>439937</v>
      </c>
      <c r="I33" s="6">
        <v>222346</v>
      </c>
      <c r="J33" s="6">
        <v>93705</v>
      </c>
      <c r="K33" s="6">
        <v>1389813</v>
      </c>
      <c r="L33" s="58" t="s">
        <v>19</v>
      </c>
      <c r="M33" s="31"/>
      <c r="N33" s="15"/>
      <c r="O33" s="15"/>
      <c r="P33" s="15"/>
      <c r="Q33" s="15"/>
      <c r="R33" s="15"/>
      <c r="S33" s="19"/>
      <c r="T33" s="15"/>
    </row>
    <row r="34" spans="1:20" x14ac:dyDescent="0.3">
      <c r="A34" s="11">
        <v>30029010</v>
      </c>
      <c r="B34" s="5"/>
      <c r="C34" s="5"/>
      <c r="D34" s="5"/>
      <c r="E34" s="5"/>
      <c r="F34" s="6"/>
      <c r="G34" s="6"/>
      <c r="H34" s="6"/>
      <c r="I34" s="6"/>
      <c r="J34" s="6"/>
      <c r="K34" s="6"/>
      <c r="L34" s="59"/>
      <c r="M34" s="32"/>
      <c r="N34" s="15">
        <v>10</v>
      </c>
      <c r="O34" s="15">
        <v>0</v>
      </c>
      <c r="P34" s="15">
        <v>11</v>
      </c>
      <c r="Q34" s="15">
        <v>0</v>
      </c>
      <c r="R34" s="15">
        <v>0</v>
      </c>
      <c r="S34" s="19" t="s">
        <v>26</v>
      </c>
      <c r="T34" s="15"/>
    </row>
    <row r="35" spans="1:20" x14ac:dyDescent="0.3">
      <c r="A35" s="11">
        <v>30029020</v>
      </c>
      <c r="B35" s="5"/>
      <c r="C35" s="5"/>
      <c r="D35" s="5"/>
      <c r="E35" s="5"/>
      <c r="F35" s="6"/>
      <c r="G35" s="6"/>
      <c r="H35" s="6"/>
      <c r="I35" s="6"/>
      <c r="J35" s="6"/>
      <c r="K35" s="6"/>
      <c r="L35" s="59"/>
      <c r="M35" s="32"/>
      <c r="N35" s="15">
        <v>10</v>
      </c>
      <c r="O35" s="15">
        <v>5</v>
      </c>
      <c r="P35" s="15">
        <v>16.55</v>
      </c>
      <c r="Q35" s="15">
        <v>0</v>
      </c>
      <c r="R35" s="15">
        <v>5</v>
      </c>
      <c r="S35" s="19" t="s">
        <v>26</v>
      </c>
      <c r="T35" s="15"/>
    </row>
    <row r="36" spans="1:20" x14ac:dyDescent="0.3">
      <c r="A36" s="11">
        <v>30029030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59"/>
      <c r="M36" s="32"/>
      <c r="N36" s="15">
        <v>10</v>
      </c>
      <c r="O36" s="15">
        <v>12</v>
      </c>
      <c r="P36" s="15">
        <v>24.32</v>
      </c>
      <c r="Q36" s="15">
        <v>0</v>
      </c>
      <c r="R36" s="15">
        <v>12</v>
      </c>
      <c r="S36" s="19" t="s">
        <v>26</v>
      </c>
      <c r="T36" s="15"/>
    </row>
    <row r="37" spans="1:20" x14ac:dyDescent="0.3">
      <c r="A37" s="11">
        <v>30029040</v>
      </c>
      <c r="B37" s="5"/>
      <c r="C37" s="5"/>
      <c r="D37" s="5"/>
      <c r="E37" s="5"/>
      <c r="F37" s="6"/>
      <c r="G37" s="6"/>
      <c r="H37" s="6"/>
      <c r="I37" s="6"/>
      <c r="J37" s="6"/>
      <c r="K37" s="6"/>
      <c r="L37" s="59"/>
      <c r="M37" s="32"/>
      <c r="N37" s="15">
        <v>10</v>
      </c>
      <c r="O37" s="15">
        <v>12</v>
      </c>
      <c r="P37" s="15">
        <v>24.32</v>
      </c>
      <c r="Q37" s="15">
        <v>0</v>
      </c>
      <c r="R37" s="15">
        <v>12</v>
      </c>
      <c r="S37" s="19" t="s">
        <v>26</v>
      </c>
      <c r="T37" s="15"/>
    </row>
    <row r="38" spans="1:20" x14ac:dyDescent="0.3">
      <c r="A38" s="11">
        <v>30029090</v>
      </c>
      <c r="B38" s="5"/>
      <c r="C38" s="5"/>
      <c r="D38" s="5"/>
      <c r="E38" s="5"/>
      <c r="F38" s="6"/>
      <c r="G38" s="6"/>
      <c r="H38" s="6"/>
      <c r="I38" s="6"/>
      <c r="J38" s="6"/>
      <c r="K38" s="6"/>
      <c r="L38" s="60"/>
      <c r="M38" s="33"/>
      <c r="N38" s="15">
        <v>10</v>
      </c>
      <c r="O38" s="15">
        <v>12</v>
      </c>
      <c r="P38" s="15">
        <v>24.32</v>
      </c>
      <c r="Q38" s="15">
        <v>0</v>
      </c>
      <c r="R38" s="15">
        <v>12</v>
      </c>
      <c r="S38" s="19" t="s">
        <v>26</v>
      </c>
      <c r="T38" s="15"/>
    </row>
    <row r="39" spans="1:20" x14ac:dyDescent="0.3">
      <c r="A39" s="11">
        <v>300490</v>
      </c>
      <c r="B39" s="5">
        <v>12</v>
      </c>
      <c r="C39" s="5">
        <v>8</v>
      </c>
      <c r="D39" s="5">
        <v>10</v>
      </c>
      <c r="E39" s="5">
        <v>8</v>
      </c>
      <c r="F39" s="6">
        <v>38</v>
      </c>
      <c r="G39" s="6">
        <v>5547728</v>
      </c>
      <c r="H39" s="6">
        <v>6792767</v>
      </c>
      <c r="I39" s="6">
        <v>4975119</v>
      </c>
      <c r="J39" s="6">
        <v>2438951</v>
      </c>
      <c r="K39" s="6">
        <v>19754565</v>
      </c>
      <c r="L39" s="14" t="s">
        <v>19</v>
      </c>
      <c r="M39" s="14"/>
      <c r="N39" s="15">
        <v>10</v>
      </c>
      <c r="O39" s="15">
        <v>12</v>
      </c>
      <c r="P39" s="15">
        <v>24.32</v>
      </c>
      <c r="Q39" s="15">
        <v>0</v>
      </c>
      <c r="R39" s="15">
        <v>12</v>
      </c>
      <c r="S39" s="19" t="s">
        <v>26</v>
      </c>
      <c r="T39" s="15"/>
    </row>
    <row r="40" spans="1:20" x14ac:dyDescent="0.3">
      <c r="A40" s="39">
        <v>321310</v>
      </c>
      <c r="B40" s="5">
        <v>3</v>
      </c>
      <c r="C40" s="5">
        <v>3</v>
      </c>
      <c r="D40" s="5">
        <v>3</v>
      </c>
      <c r="E40" s="5">
        <v>3</v>
      </c>
      <c r="F40" s="6">
        <v>12</v>
      </c>
      <c r="G40" s="6">
        <v>4465</v>
      </c>
      <c r="H40" s="6">
        <v>16085</v>
      </c>
      <c r="I40" s="6">
        <v>23869</v>
      </c>
      <c r="J40" s="6">
        <v>16708</v>
      </c>
      <c r="K40" s="6">
        <v>61127</v>
      </c>
      <c r="L40" s="14" t="s">
        <v>20</v>
      </c>
      <c r="M40" s="14"/>
      <c r="N40" s="15">
        <v>10</v>
      </c>
      <c r="O40" s="15">
        <v>18</v>
      </c>
      <c r="P40" s="15">
        <v>30.98</v>
      </c>
      <c r="Q40" s="15">
        <v>0</v>
      </c>
      <c r="R40" s="15">
        <v>18</v>
      </c>
      <c r="S40" s="19" t="s">
        <v>48</v>
      </c>
      <c r="T40" s="15"/>
    </row>
    <row r="41" spans="1:20" x14ac:dyDescent="0.3">
      <c r="A41" s="39">
        <v>321511</v>
      </c>
      <c r="B41" s="5">
        <v>27</v>
      </c>
      <c r="C41" s="5">
        <v>27</v>
      </c>
      <c r="D41" s="5">
        <v>22</v>
      </c>
      <c r="E41" s="5">
        <v>21</v>
      </c>
      <c r="F41" s="6">
        <v>97</v>
      </c>
      <c r="G41" s="6">
        <v>745703</v>
      </c>
      <c r="H41" s="6">
        <v>683327</v>
      </c>
      <c r="I41" s="6">
        <v>862500</v>
      </c>
      <c r="J41" s="6">
        <v>339698</v>
      </c>
      <c r="K41" s="6">
        <v>2631228</v>
      </c>
      <c r="L41" s="14" t="s">
        <v>20</v>
      </c>
      <c r="M41" s="14"/>
      <c r="N41" s="15">
        <v>10</v>
      </c>
      <c r="O41" s="15">
        <v>12</v>
      </c>
      <c r="P41" s="15">
        <v>24.32</v>
      </c>
      <c r="Q41" s="15">
        <v>0</v>
      </c>
      <c r="R41" s="15">
        <v>12</v>
      </c>
      <c r="S41" s="19" t="s">
        <v>48</v>
      </c>
      <c r="T41" s="15"/>
    </row>
    <row r="42" spans="1:20" x14ac:dyDescent="0.3">
      <c r="A42" s="39">
        <v>321519</v>
      </c>
      <c r="B42" s="5">
        <v>49</v>
      </c>
      <c r="C42" s="5">
        <v>46</v>
      </c>
      <c r="D42" s="5">
        <v>42</v>
      </c>
      <c r="E42" s="5">
        <v>31</v>
      </c>
      <c r="F42" s="6">
        <v>168</v>
      </c>
      <c r="G42" s="6">
        <v>3321614</v>
      </c>
      <c r="H42" s="6">
        <v>3705197</v>
      </c>
      <c r="I42" s="6">
        <v>4608648</v>
      </c>
      <c r="J42" s="6">
        <v>3280975</v>
      </c>
      <c r="K42" s="6">
        <v>14916434</v>
      </c>
      <c r="L42" s="14" t="s">
        <v>20</v>
      </c>
      <c r="M42" s="14"/>
      <c r="N42" s="15">
        <v>10</v>
      </c>
      <c r="O42" s="15">
        <v>12</v>
      </c>
      <c r="P42" s="15">
        <v>24.32</v>
      </c>
      <c r="Q42" s="15">
        <v>0</v>
      </c>
      <c r="R42" s="15">
        <v>12</v>
      </c>
      <c r="S42" s="19" t="s">
        <v>48</v>
      </c>
      <c r="T42" s="15"/>
    </row>
    <row r="43" spans="1:20" x14ac:dyDescent="0.3">
      <c r="A43" s="39">
        <v>321590</v>
      </c>
      <c r="B43" s="5">
        <v>30</v>
      </c>
      <c r="C43" s="5">
        <v>32</v>
      </c>
      <c r="D43" s="5">
        <v>30</v>
      </c>
      <c r="E43" s="5">
        <v>22</v>
      </c>
      <c r="F43" s="6">
        <v>114</v>
      </c>
      <c r="G43" s="6">
        <v>3223554</v>
      </c>
      <c r="H43" s="6">
        <v>3699390</v>
      </c>
      <c r="I43" s="6">
        <v>3258248</v>
      </c>
      <c r="J43" s="6">
        <v>2130012</v>
      </c>
      <c r="K43" s="6">
        <v>12311204</v>
      </c>
      <c r="L43" s="14" t="s">
        <v>20</v>
      </c>
      <c r="M43" s="14"/>
      <c r="N43" s="15">
        <v>10</v>
      </c>
      <c r="O43" s="15">
        <v>12</v>
      </c>
      <c r="P43" s="15">
        <v>24.32</v>
      </c>
      <c r="Q43" s="15">
        <v>0</v>
      </c>
      <c r="R43" s="15">
        <v>12</v>
      </c>
      <c r="S43" s="19" t="s">
        <v>48</v>
      </c>
      <c r="T43" s="15"/>
    </row>
    <row r="44" spans="1:20" x14ac:dyDescent="0.3">
      <c r="A44" s="11">
        <v>330410</v>
      </c>
      <c r="B44" s="5">
        <v>4</v>
      </c>
      <c r="C44" s="5">
        <v>7</v>
      </c>
      <c r="D44" s="5">
        <v>15</v>
      </c>
      <c r="E44" s="5">
        <v>10</v>
      </c>
      <c r="F44" s="6">
        <v>36</v>
      </c>
      <c r="G44" s="6">
        <v>14127</v>
      </c>
      <c r="H44" s="6">
        <v>325413</v>
      </c>
      <c r="I44" s="6">
        <v>150383</v>
      </c>
      <c r="J44" s="6">
        <v>352360</v>
      </c>
      <c r="K44" s="6">
        <v>842283</v>
      </c>
      <c r="L44" s="14" t="s">
        <v>21</v>
      </c>
      <c r="M44" s="14" t="s">
        <v>52</v>
      </c>
      <c r="N44" s="15">
        <v>20</v>
      </c>
      <c r="O44" s="15">
        <v>18</v>
      </c>
      <c r="P44" s="15">
        <v>43.96</v>
      </c>
      <c r="Q44" s="15">
        <v>0</v>
      </c>
      <c r="R44" s="15">
        <v>18</v>
      </c>
      <c r="S44" s="19" t="s">
        <v>26</v>
      </c>
      <c r="T44" s="15"/>
    </row>
    <row r="45" spans="1:20" x14ac:dyDescent="0.3">
      <c r="A45" s="11">
        <v>330420</v>
      </c>
      <c r="B45" s="5">
        <v>2</v>
      </c>
      <c r="C45" s="5">
        <v>10</v>
      </c>
      <c r="D45" s="5">
        <v>10</v>
      </c>
      <c r="E45" s="5">
        <v>8</v>
      </c>
      <c r="F45" s="6">
        <v>30</v>
      </c>
      <c r="G45" s="6">
        <v>18796</v>
      </c>
      <c r="H45" s="6">
        <v>59625</v>
      </c>
      <c r="I45" s="6">
        <v>80000</v>
      </c>
      <c r="J45" s="6">
        <v>166756</v>
      </c>
      <c r="K45" s="6">
        <v>325177</v>
      </c>
      <c r="L45" s="14" t="s">
        <v>21</v>
      </c>
      <c r="M45" s="14"/>
      <c r="N45" s="15">
        <v>20</v>
      </c>
      <c r="O45" s="15">
        <v>18</v>
      </c>
      <c r="P45" s="15">
        <v>43.96</v>
      </c>
      <c r="Q45" s="15">
        <v>0</v>
      </c>
      <c r="R45" s="15">
        <v>18</v>
      </c>
      <c r="S45" s="19" t="s">
        <v>26</v>
      </c>
      <c r="T45" s="15"/>
    </row>
    <row r="46" spans="1:20" x14ac:dyDescent="0.3">
      <c r="A46" s="11">
        <v>330430</v>
      </c>
      <c r="B46" s="5">
        <v>4</v>
      </c>
      <c r="C46" s="5">
        <v>5</v>
      </c>
      <c r="D46" s="5">
        <v>5</v>
      </c>
      <c r="E46" s="5">
        <v>2</v>
      </c>
      <c r="F46" s="6">
        <v>16</v>
      </c>
      <c r="G46" s="6">
        <v>35428</v>
      </c>
      <c r="H46" s="6">
        <v>14138</v>
      </c>
      <c r="I46" s="6">
        <v>10260</v>
      </c>
      <c r="J46" s="6">
        <v>7591</v>
      </c>
      <c r="K46" s="6">
        <v>67417</v>
      </c>
      <c r="L46" s="14" t="s">
        <v>21</v>
      </c>
      <c r="M46" s="14"/>
      <c r="N46" s="15">
        <v>20</v>
      </c>
      <c r="O46" s="15">
        <v>18</v>
      </c>
      <c r="P46" s="15">
        <v>43.96</v>
      </c>
      <c r="Q46" s="15">
        <v>0</v>
      </c>
      <c r="R46" s="15">
        <v>18</v>
      </c>
      <c r="S46" s="19" t="s">
        <v>26</v>
      </c>
      <c r="T46" s="15"/>
    </row>
    <row r="47" spans="1:20" x14ac:dyDescent="0.3">
      <c r="A47" s="11">
        <v>330491</v>
      </c>
      <c r="B47" s="5">
        <v>3</v>
      </c>
      <c r="C47" s="5">
        <v>3</v>
      </c>
      <c r="D47" s="5">
        <v>7</v>
      </c>
      <c r="E47" s="5">
        <v>5</v>
      </c>
      <c r="F47" s="6">
        <v>18</v>
      </c>
      <c r="G47" s="6">
        <v>2860</v>
      </c>
      <c r="H47" s="6">
        <v>9525</v>
      </c>
      <c r="I47" s="6">
        <v>13456</v>
      </c>
      <c r="J47" s="6">
        <v>32827</v>
      </c>
      <c r="K47" s="6">
        <v>58668</v>
      </c>
      <c r="L47" s="14" t="s">
        <v>21</v>
      </c>
      <c r="M47" s="14"/>
      <c r="N47" s="15">
        <v>20</v>
      </c>
      <c r="O47" s="15">
        <v>18</v>
      </c>
      <c r="P47" s="15">
        <v>43.96</v>
      </c>
      <c r="Q47" s="15">
        <v>0</v>
      </c>
      <c r="R47" s="15">
        <v>18</v>
      </c>
      <c r="S47" s="19" t="s">
        <v>26</v>
      </c>
      <c r="T47" s="15"/>
    </row>
    <row r="48" spans="1:20" x14ac:dyDescent="0.3">
      <c r="A48" s="25">
        <v>330499</v>
      </c>
      <c r="B48" s="5">
        <v>42</v>
      </c>
      <c r="C48" s="5">
        <v>64</v>
      </c>
      <c r="D48" s="5">
        <v>124</v>
      </c>
      <c r="E48" s="5">
        <v>83</v>
      </c>
      <c r="F48" s="6">
        <v>313</v>
      </c>
      <c r="G48" s="6">
        <v>3371092</v>
      </c>
      <c r="H48" s="6">
        <v>5166292</v>
      </c>
      <c r="I48" s="6">
        <v>9307079</v>
      </c>
      <c r="J48" s="6">
        <v>8212398</v>
      </c>
      <c r="K48" s="6">
        <v>26056861</v>
      </c>
      <c r="L48" s="58" t="s">
        <v>21</v>
      </c>
      <c r="M48" s="31"/>
      <c r="N48" s="15">
        <v>20</v>
      </c>
      <c r="O48" s="15">
        <v>18</v>
      </c>
      <c r="P48" s="15">
        <v>43.96</v>
      </c>
      <c r="Q48" s="15">
        <v>0</v>
      </c>
      <c r="R48" s="15">
        <v>18</v>
      </c>
      <c r="S48" s="19" t="s">
        <v>26</v>
      </c>
      <c r="T48" s="15"/>
    </row>
    <row r="49" spans="1:20" x14ac:dyDescent="0.3">
      <c r="A49" s="11">
        <v>33049940</v>
      </c>
      <c r="B49" s="5"/>
      <c r="C49" s="5"/>
      <c r="D49" s="5"/>
      <c r="E49" s="5"/>
      <c r="F49" s="6"/>
      <c r="G49" s="6"/>
      <c r="H49" s="6"/>
      <c r="I49" s="6"/>
      <c r="J49" s="6"/>
      <c r="K49" s="6"/>
      <c r="L49" s="60"/>
      <c r="M49" s="33"/>
      <c r="N49" s="15">
        <v>20</v>
      </c>
      <c r="O49" s="15">
        <v>0</v>
      </c>
      <c r="P49" s="15">
        <v>22</v>
      </c>
      <c r="Q49" s="15">
        <v>0</v>
      </c>
      <c r="R49" s="15">
        <v>0</v>
      </c>
      <c r="S49" s="19" t="s">
        <v>26</v>
      </c>
      <c r="T49" s="15"/>
    </row>
    <row r="50" spans="1:20" x14ac:dyDescent="0.3">
      <c r="A50" s="11">
        <v>330510</v>
      </c>
      <c r="B50" s="5">
        <v>6</v>
      </c>
      <c r="C50" s="5">
        <v>5</v>
      </c>
      <c r="D50" s="5">
        <v>11</v>
      </c>
      <c r="E50" s="5">
        <v>6</v>
      </c>
      <c r="F50" s="6">
        <v>28</v>
      </c>
      <c r="G50" s="6">
        <v>172972</v>
      </c>
      <c r="H50" s="6">
        <v>212365</v>
      </c>
      <c r="I50" s="6">
        <v>171354</v>
      </c>
      <c r="J50" s="6">
        <v>197199</v>
      </c>
      <c r="K50" s="6">
        <v>753890</v>
      </c>
      <c r="L50" s="14" t="s">
        <v>21</v>
      </c>
      <c r="M50" s="14"/>
      <c r="N50" s="15">
        <v>20</v>
      </c>
      <c r="O50" s="15">
        <v>18</v>
      </c>
      <c r="P50" s="15">
        <v>43.96</v>
      </c>
      <c r="Q50" s="15">
        <v>0</v>
      </c>
      <c r="R50" s="15">
        <v>18</v>
      </c>
      <c r="S50" s="19" t="s">
        <v>26</v>
      </c>
      <c r="T50" s="15"/>
    </row>
    <row r="51" spans="1:20" x14ac:dyDescent="0.3">
      <c r="A51" s="11">
        <v>330590</v>
      </c>
      <c r="B51" s="5">
        <v>12</v>
      </c>
      <c r="C51" s="5">
        <v>13</v>
      </c>
      <c r="D51" s="5">
        <v>14</v>
      </c>
      <c r="E51" s="5">
        <v>18</v>
      </c>
      <c r="F51" s="6">
        <v>57</v>
      </c>
      <c r="G51" s="6">
        <v>849113</v>
      </c>
      <c r="H51" s="6">
        <v>885378</v>
      </c>
      <c r="I51" s="6">
        <v>758316</v>
      </c>
      <c r="J51" s="6">
        <v>341985</v>
      </c>
      <c r="K51" s="6">
        <v>2834792</v>
      </c>
      <c r="L51" s="14" t="s">
        <v>21</v>
      </c>
      <c r="M51" s="14"/>
      <c r="N51" s="15">
        <v>20</v>
      </c>
      <c r="O51" s="15">
        <v>18</v>
      </c>
      <c r="P51" s="15">
        <v>43.96</v>
      </c>
      <c r="Q51" s="15">
        <v>0</v>
      </c>
      <c r="R51" s="15">
        <v>18</v>
      </c>
      <c r="S51" s="19" t="s">
        <v>26</v>
      </c>
      <c r="T51" s="15"/>
    </row>
    <row r="52" spans="1:20" x14ac:dyDescent="0.3">
      <c r="A52" s="39">
        <v>330690</v>
      </c>
      <c r="B52" s="5">
        <v>5</v>
      </c>
      <c r="C52" s="5">
        <v>4</v>
      </c>
      <c r="D52" s="5">
        <v>3</v>
      </c>
      <c r="E52" s="5">
        <v>2</v>
      </c>
      <c r="F52" s="6">
        <v>14</v>
      </c>
      <c r="G52" s="6">
        <v>61559</v>
      </c>
      <c r="H52" s="6">
        <v>37574</v>
      </c>
      <c r="I52" s="6">
        <v>19684</v>
      </c>
      <c r="J52" s="6">
        <v>10308</v>
      </c>
      <c r="K52" s="6">
        <v>129125</v>
      </c>
      <c r="L52" s="14" t="s">
        <v>20</v>
      </c>
      <c r="M52" s="14"/>
      <c r="N52" s="15">
        <v>20</v>
      </c>
      <c r="O52" s="15">
        <v>18</v>
      </c>
      <c r="P52" s="15">
        <v>43.96</v>
      </c>
      <c r="Q52" s="15">
        <v>0</v>
      </c>
      <c r="R52" s="15">
        <v>18</v>
      </c>
      <c r="S52" s="19" t="s">
        <v>48</v>
      </c>
      <c r="T52" s="15"/>
    </row>
    <row r="53" spans="1:20" x14ac:dyDescent="0.3">
      <c r="A53" s="11">
        <v>330730</v>
      </c>
      <c r="B53" s="5">
        <v>1</v>
      </c>
      <c r="C53" s="5">
        <v>4</v>
      </c>
      <c r="D53" s="5">
        <v>5</v>
      </c>
      <c r="E53" s="5">
        <v>1</v>
      </c>
      <c r="F53" s="6">
        <v>11</v>
      </c>
      <c r="G53" s="6">
        <v>45</v>
      </c>
      <c r="H53" s="6">
        <v>1342</v>
      </c>
      <c r="I53" s="6">
        <v>4503</v>
      </c>
      <c r="J53" s="6">
        <v>232</v>
      </c>
      <c r="K53" s="6">
        <v>6122</v>
      </c>
      <c r="L53" s="14" t="s">
        <v>21</v>
      </c>
      <c r="M53" s="14"/>
      <c r="N53" s="15">
        <v>20</v>
      </c>
      <c r="O53" s="15">
        <v>18</v>
      </c>
      <c r="P53" s="15">
        <v>43.96</v>
      </c>
      <c r="Q53" s="15">
        <v>0</v>
      </c>
      <c r="R53" s="15">
        <v>18</v>
      </c>
      <c r="S53" s="19" t="s">
        <v>26</v>
      </c>
      <c r="T53" s="15"/>
    </row>
    <row r="54" spans="1:20" x14ac:dyDescent="0.3">
      <c r="A54" s="11">
        <v>330790</v>
      </c>
      <c r="B54" s="5">
        <v>12</v>
      </c>
      <c r="C54" s="5">
        <v>18</v>
      </c>
      <c r="D54" s="5">
        <v>33</v>
      </c>
      <c r="E54" s="5">
        <v>25</v>
      </c>
      <c r="F54" s="6">
        <v>88</v>
      </c>
      <c r="G54" s="6">
        <v>127259</v>
      </c>
      <c r="H54" s="6">
        <v>312442</v>
      </c>
      <c r="I54" s="6">
        <v>979406</v>
      </c>
      <c r="J54" s="6">
        <v>1090915</v>
      </c>
      <c r="K54" s="6">
        <v>2510022</v>
      </c>
      <c r="L54" s="14" t="s">
        <v>21</v>
      </c>
      <c r="M54" s="14"/>
      <c r="N54" s="15">
        <v>20</v>
      </c>
      <c r="O54" s="15">
        <v>18</v>
      </c>
      <c r="P54" s="15">
        <v>43.96</v>
      </c>
      <c r="Q54" s="15">
        <v>0</v>
      </c>
      <c r="R54" s="15">
        <v>18</v>
      </c>
      <c r="S54" s="19" t="s">
        <v>26</v>
      </c>
      <c r="T54" s="15"/>
    </row>
    <row r="55" spans="1:20" x14ac:dyDescent="0.3">
      <c r="A55" s="11">
        <v>340130</v>
      </c>
      <c r="B55" s="5">
        <v>3</v>
      </c>
      <c r="C55" s="5">
        <v>7</v>
      </c>
      <c r="D55" s="5">
        <v>11</v>
      </c>
      <c r="E55" s="5">
        <v>10</v>
      </c>
      <c r="F55" s="6">
        <v>31</v>
      </c>
      <c r="G55" s="6">
        <v>101481</v>
      </c>
      <c r="H55" s="6">
        <v>138374</v>
      </c>
      <c r="I55" s="6">
        <v>419931</v>
      </c>
      <c r="J55" s="6">
        <v>453219</v>
      </c>
      <c r="K55" s="6">
        <v>1113005</v>
      </c>
      <c r="L55" s="14" t="s">
        <v>21</v>
      </c>
      <c r="M55" s="14"/>
      <c r="N55" s="15">
        <v>10</v>
      </c>
      <c r="O55" s="15">
        <v>18</v>
      </c>
      <c r="P55" s="15">
        <v>30.98</v>
      </c>
      <c r="Q55" s="15">
        <v>0</v>
      </c>
      <c r="R55" s="15">
        <v>18</v>
      </c>
      <c r="S55" s="19" t="s">
        <v>26</v>
      </c>
      <c r="T55" s="15"/>
    </row>
    <row r="56" spans="1:20" x14ac:dyDescent="0.3">
      <c r="A56" s="11">
        <v>340211</v>
      </c>
      <c r="B56" s="5">
        <v>13</v>
      </c>
      <c r="C56" s="5">
        <v>14</v>
      </c>
      <c r="D56" s="5">
        <v>14</v>
      </c>
      <c r="E56" s="5">
        <v>12</v>
      </c>
      <c r="F56" s="6">
        <v>53</v>
      </c>
      <c r="G56" s="6">
        <v>1497920</v>
      </c>
      <c r="H56" s="6">
        <v>2072425</v>
      </c>
      <c r="I56" s="6">
        <v>2767878</v>
      </c>
      <c r="J56" s="6">
        <v>1731010</v>
      </c>
      <c r="K56" s="6">
        <v>8069233</v>
      </c>
      <c r="L56" s="14" t="s">
        <v>20</v>
      </c>
      <c r="M56" s="14"/>
      <c r="N56" s="15">
        <v>10</v>
      </c>
      <c r="O56" s="15">
        <v>18</v>
      </c>
      <c r="P56" s="15">
        <v>30.98</v>
      </c>
      <c r="Q56" s="15">
        <v>0</v>
      </c>
      <c r="R56" s="15">
        <v>18</v>
      </c>
      <c r="S56" s="19" t="s">
        <v>28</v>
      </c>
      <c r="T56" s="15"/>
    </row>
    <row r="57" spans="1:20" x14ac:dyDescent="0.3">
      <c r="A57" s="11">
        <v>340212</v>
      </c>
      <c r="B57" s="5">
        <v>6</v>
      </c>
      <c r="C57" s="5">
        <v>7</v>
      </c>
      <c r="D57" s="5">
        <v>6</v>
      </c>
      <c r="E57" s="5">
        <v>4</v>
      </c>
      <c r="F57" s="6">
        <v>23</v>
      </c>
      <c r="G57" s="6">
        <v>1087650</v>
      </c>
      <c r="H57" s="6">
        <v>1075089</v>
      </c>
      <c r="I57" s="6">
        <v>647313</v>
      </c>
      <c r="J57" s="6">
        <v>525224</v>
      </c>
      <c r="K57" s="6">
        <v>3335276</v>
      </c>
      <c r="L57" s="14" t="s">
        <v>20</v>
      </c>
      <c r="M57" s="14"/>
      <c r="N57" s="15">
        <v>10</v>
      </c>
      <c r="O57" s="15">
        <v>18</v>
      </c>
      <c r="P57" s="15">
        <v>30.98</v>
      </c>
      <c r="Q57" s="15">
        <v>6.25</v>
      </c>
      <c r="R57" s="15">
        <v>26.11</v>
      </c>
      <c r="S57" s="19" t="s">
        <v>28</v>
      </c>
      <c r="T57" s="15"/>
    </row>
    <row r="58" spans="1:20" x14ac:dyDescent="0.3">
      <c r="A58" s="11">
        <v>340213</v>
      </c>
      <c r="B58" s="5">
        <v>17</v>
      </c>
      <c r="C58" s="5">
        <v>14</v>
      </c>
      <c r="D58" s="5">
        <v>18</v>
      </c>
      <c r="E58" s="5">
        <v>15</v>
      </c>
      <c r="F58" s="6">
        <v>64</v>
      </c>
      <c r="G58" s="6">
        <v>418268</v>
      </c>
      <c r="H58" s="6">
        <v>351957</v>
      </c>
      <c r="I58" s="6">
        <v>564704</v>
      </c>
      <c r="J58" s="6">
        <v>496713</v>
      </c>
      <c r="K58" s="6">
        <v>1831642</v>
      </c>
      <c r="L58" s="14" t="s">
        <v>20</v>
      </c>
      <c r="M58" s="14"/>
      <c r="N58" s="15">
        <v>10</v>
      </c>
      <c r="O58" s="15">
        <v>18</v>
      </c>
      <c r="P58" s="15">
        <v>30.98</v>
      </c>
      <c r="Q58" s="15">
        <v>6.25</v>
      </c>
      <c r="R58" s="15">
        <v>26.11</v>
      </c>
      <c r="S58" s="19" t="s">
        <v>28</v>
      </c>
      <c r="T58" s="15"/>
    </row>
    <row r="59" spans="1:20" x14ac:dyDescent="0.3">
      <c r="A59" s="11">
        <v>340219</v>
      </c>
      <c r="B59" s="5">
        <v>4</v>
      </c>
      <c r="C59" s="5">
        <v>5</v>
      </c>
      <c r="D59" s="5">
        <v>6</v>
      </c>
      <c r="E59" s="5">
        <v>4</v>
      </c>
      <c r="F59" s="6">
        <v>19</v>
      </c>
      <c r="G59" s="6">
        <v>249905</v>
      </c>
      <c r="H59" s="6">
        <v>21664</v>
      </c>
      <c r="I59" s="6">
        <v>82453</v>
      </c>
      <c r="J59" s="6">
        <v>35044</v>
      </c>
      <c r="K59" s="6">
        <v>389066</v>
      </c>
      <c r="L59" s="14" t="s">
        <v>20</v>
      </c>
      <c r="M59" s="14"/>
      <c r="N59" s="15">
        <v>10</v>
      </c>
      <c r="O59" s="15">
        <v>18</v>
      </c>
      <c r="P59" s="15">
        <v>30.98</v>
      </c>
      <c r="Q59" s="15">
        <v>6.25</v>
      </c>
      <c r="R59" s="15">
        <v>26.11</v>
      </c>
      <c r="S59" s="19" t="s">
        <v>28</v>
      </c>
      <c r="T59" s="15"/>
    </row>
    <row r="60" spans="1:20" x14ac:dyDescent="0.3">
      <c r="A60" s="11">
        <v>340220</v>
      </c>
      <c r="B60" s="5">
        <v>9</v>
      </c>
      <c r="C60" s="5">
        <v>8</v>
      </c>
      <c r="D60" s="5">
        <v>11</v>
      </c>
      <c r="E60" s="5">
        <v>5</v>
      </c>
      <c r="F60" s="6">
        <v>33</v>
      </c>
      <c r="G60" s="6">
        <v>35012</v>
      </c>
      <c r="H60" s="6">
        <v>27575</v>
      </c>
      <c r="I60" s="6">
        <v>101132</v>
      </c>
      <c r="J60" s="6">
        <v>10864</v>
      </c>
      <c r="K60" s="6">
        <v>174583</v>
      </c>
      <c r="L60" s="14" t="s">
        <v>20</v>
      </c>
      <c r="M60" s="14"/>
      <c r="N60" s="15">
        <v>10</v>
      </c>
      <c r="O60" s="15">
        <v>18</v>
      </c>
      <c r="P60" s="15">
        <v>30.98</v>
      </c>
      <c r="Q60" s="15">
        <v>0</v>
      </c>
      <c r="R60" s="15">
        <v>18</v>
      </c>
      <c r="S60" s="19" t="s">
        <v>28</v>
      </c>
      <c r="T60" s="15"/>
    </row>
    <row r="61" spans="1:20" x14ac:dyDescent="0.3">
      <c r="A61" s="25">
        <v>340290</v>
      </c>
      <c r="B61" s="5">
        <v>38</v>
      </c>
      <c r="C61" s="5">
        <v>34</v>
      </c>
      <c r="D61" s="5">
        <v>34</v>
      </c>
      <c r="E61" s="5">
        <v>36</v>
      </c>
      <c r="F61" s="6">
        <v>142</v>
      </c>
      <c r="G61" s="6">
        <v>1684106</v>
      </c>
      <c r="H61" s="6">
        <v>2011673</v>
      </c>
      <c r="I61" s="6">
        <v>2010528</v>
      </c>
      <c r="J61" s="6">
        <v>1002244</v>
      </c>
      <c r="K61" s="6">
        <v>6708551</v>
      </c>
      <c r="L61" s="58" t="s">
        <v>20</v>
      </c>
      <c r="M61" s="31"/>
      <c r="N61" s="15">
        <v>10</v>
      </c>
      <c r="O61" s="15">
        <v>18</v>
      </c>
      <c r="P61" s="15">
        <v>30.98</v>
      </c>
      <c r="Q61" s="15">
        <v>0</v>
      </c>
      <c r="R61" s="15">
        <v>18</v>
      </c>
      <c r="S61" s="19" t="s">
        <v>28</v>
      </c>
      <c r="T61" s="15"/>
    </row>
    <row r="62" spans="1:20" x14ac:dyDescent="0.3">
      <c r="A62" s="11">
        <v>34029020</v>
      </c>
      <c r="B62" s="5"/>
      <c r="C62" s="5"/>
      <c r="D62" s="5"/>
      <c r="E62" s="5"/>
      <c r="F62" s="6"/>
      <c r="G62" s="6"/>
      <c r="H62" s="6"/>
      <c r="I62" s="6"/>
      <c r="J62" s="6"/>
      <c r="K62" s="6"/>
      <c r="L62" s="60"/>
      <c r="M62" s="33"/>
      <c r="N62" s="28">
        <v>10</v>
      </c>
      <c r="O62" s="29" t="s">
        <v>45</v>
      </c>
      <c r="P62" s="28"/>
      <c r="Q62" s="15">
        <v>0</v>
      </c>
      <c r="R62" s="27" t="s">
        <v>45</v>
      </c>
      <c r="S62" s="19" t="s">
        <v>28</v>
      </c>
      <c r="T62" s="15"/>
    </row>
    <row r="63" spans="1:20" x14ac:dyDescent="0.3">
      <c r="A63" s="11">
        <v>340420</v>
      </c>
      <c r="B63" s="5">
        <v>8</v>
      </c>
      <c r="C63" s="5">
        <v>10</v>
      </c>
      <c r="D63" s="5">
        <v>9</v>
      </c>
      <c r="E63" s="5">
        <v>10</v>
      </c>
      <c r="F63" s="6">
        <v>37</v>
      </c>
      <c r="G63" s="6">
        <v>6935744</v>
      </c>
      <c r="H63" s="6">
        <v>14274697</v>
      </c>
      <c r="I63" s="6">
        <v>27444372</v>
      </c>
      <c r="J63" s="6">
        <v>24545480</v>
      </c>
      <c r="K63" s="6">
        <v>73200293</v>
      </c>
      <c r="L63" s="14" t="s">
        <v>20</v>
      </c>
      <c r="M63" s="14"/>
      <c r="N63" s="15" t="s">
        <v>36</v>
      </c>
      <c r="O63" s="15">
        <v>18</v>
      </c>
      <c r="P63" s="15">
        <v>30.98</v>
      </c>
      <c r="Q63" s="15">
        <v>0</v>
      </c>
      <c r="R63" s="15">
        <v>18</v>
      </c>
      <c r="S63" s="19" t="s">
        <v>28</v>
      </c>
      <c r="T63" s="15"/>
    </row>
    <row r="64" spans="1:20" x14ac:dyDescent="0.3">
      <c r="A64" s="11">
        <v>340490</v>
      </c>
      <c r="B64" s="5">
        <v>24</v>
      </c>
      <c r="C64" s="5">
        <v>24</v>
      </c>
      <c r="D64" s="5">
        <v>27</v>
      </c>
      <c r="E64" s="5">
        <v>24</v>
      </c>
      <c r="F64" s="6">
        <v>99</v>
      </c>
      <c r="G64" s="6">
        <v>1202034</v>
      </c>
      <c r="H64" s="6">
        <v>1391581</v>
      </c>
      <c r="I64" s="6">
        <v>1753371</v>
      </c>
      <c r="J64" s="6">
        <v>1321267</v>
      </c>
      <c r="K64" s="6">
        <v>5668253</v>
      </c>
      <c r="L64" s="14" t="s">
        <v>20</v>
      </c>
      <c r="M64" s="14"/>
      <c r="N64" s="15" t="s">
        <v>36</v>
      </c>
      <c r="O64" s="15">
        <v>18</v>
      </c>
      <c r="P64" s="15">
        <v>30.98</v>
      </c>
      <c r="Q64" s="15">
        <v>0</v>
      </c>
      <c r="R64" s="15">
        <v>18</v>
      </c>
      <c r="S64" s="19" t="s">
        <v>28</v>
      </c>
      <c r="T64" s="15"/>
    </row>
    <row r="65" spans="1:20" x14ac:dyDescent="0.3">
      <c r="A65" s="11">
        <v>340530</v>
      </c>
      <c r="B65" s="5">
        <v>5</v>
      </c>
      <c r="C65" s="5">
        <v>5</v>
      </c>
      <c r="D65" s="5">
        <v>8</v>
      </c>
      <c r="E65" s="5">
        <v>8</v>
      </c>
      <c r="F65" s="6">
        <v>26</v>
      </c>
      <c r="G65" s="6">
        <v>149150</v>
      </c>
      <c r="H65" s="6">
        <v>214425</v>
      </c>
      <c r="I65" s="6">
        <v>225366</v>
      </c>
      <c r="J65" s="6">
        <v>130384</v>
      </c>
      <c r="K65" s="6">
        <v>719325</v>
      </c>
      <c r="L65" s="14" t="s">
        <v>20</v>
      </c>
      <c r="M65" s="14"/>
      <c r="N65" s="15" t="s">
        <v>36</v>
      </c>
      <c r="O65" s="15">
        <v>18</v>
      </c>
      <c r="P65" s="15">
        <v>30.98</v>
      </c>
      <c r="Q65" s="15">
        <v>0</v>
      </c>
      <c r="R65" s="15">
        <v>18</v>
      </c>
      <c r="S65" s="19" t="s">
        <v>28</v>
      </c>
      <c r="T65" s="15"/>
    </row>
    <row r="66" spans="1:20" x14ac:dyDescent="0.3">
      <c r="A66" s="11">
        <v>340540</v>
      </c>
      <c r="B66" s="5">
        <v>5</v>
      </c>
      <c r="C66" s="5">
        <v>5</v>
      </c>
      <c r="D66" s="5">
        <v>4</v>
      </c>
      <c r="E66" s="5">
        <v>2</v>
      </c>
      <c r="F66" s="6">
        <v>16</v>
      </c>
      <c r="G66" s="6">
        <v>5503</v>
      </c>
      <c r="H66" s="6">
        <v>3564</v>
      </c>
      <c r="I66" s="6">
        <v>5162</v>
      </c>
      <c r="J66" s="6">
        <v>1372</v>
      </c>
      <c r="K66" s="6">
        <v>15601</v>
      </c>
      <c r="L66" s="14" t="s">
        <v>20</v>
      </c>
      <c r="M66" s="14"/>
      <c r="N66" s="15" t="s">
        <v>36</v>
      </c>
      <c r="O66" s="15">
        <v>18</v>
      </c>
      <c r="P66" s="15">
        <v>30.98</v>
      </c>
      <c r="Q66" s="15">
        <v>0</v>
      </c>
      <c r="R66" s="15">
        <v>18</v>
      </c>
      <c r="S66" s="19" t="s">
        <v>28</v>
      </c>
      <c r="T66" s="15"/>
    </row>
    <row r="67" spans="1:20" x14ac:dyDescent="0.3">
      <c r="A67" s="11">
        <v>340590</v>
      </c>
      <c r="B67" s="5">
        <v>11</v>
      </c>
      <c r="C67" s="5">
        <v>12</v>
      </c>
      <c r="D67" s="5">
        <v>11</v>
      </c>
      <c r="E67" s="5">
        <v>8</v>
      </c>
      <c r="F67" s="6">
        <v>42</v>
      </c>
      <c r="G67" s="6">
        <v>133498</v>
      </c>
      <c r="H67" s="6">
        <v>41305</v>
      </c>
      <c r="I67" s="6">
        <v>63945</v>
      </c>
      <c r="J67" s="6">
        <v>23792</v>
      </c>
      <c r="K67" s="6">
        <v>262540</v>
      </c>
      <c r="L67" s="14" t="s">
        <v>20</v>
      </c>
      <c r="M67" s="14"/>
      <c r="N67" s="15" t="s">
        <v>36</v>
      </c>
      <c r="O67" s="15">
        <v>18</v>
      </c>
      <c r="P67" s="15">
        <v>30.98</v>
      </c>
      <c r="Q67" s="15">
        <v>0</v>
      </c>
      <c r="R67" s="15">
        <v>18</v>
      </c>
      <c r="S67" s="19" t="s">
        <v>28</v>
      </c>
      <c r="T67" s="15"/>
    </row>
    <row r="68" spans="1:20" x14ac:dyDescent="0.3">
      <c r="A68" s="11">
        <v>350400</v>
      </c>
      <c r="B68" s="5"/>
      <c r="C68" s="5">
        <v>4</v>
      </c>
      <c r="D68" s="5">
        <v>4</v>
      </c>
      <c r="E68" s="5">
        <v>3</v>
      </c>
      <c r="F68" s="6">
        <v>11</v>
      </c>
      <c r="G68" s="6"/>
      <c r="H68" s="6">
        <v>1267</v>
      </c>
      <c r="I68" s="6">
        <v>11524</v>
      </c>
      <c r="J68" s="6">
        <v>14573</v>
      </c>
      <c r="K68" s="6">
        <v>27364</v>
      </c>
      <c r="L68" s="14" t="s">
        <v>18</v>
      </c>
      <c r="M68" s="14"/>
      <c r="N68" s="15">
        <v>20</v>
      </c>
      <c r="O68" s="15">
        <v>18</v>
      </c>
      <c r="P68" s="15">
        <v>43.96</v>
      </c>
      <c r="Q68" s="15">
        <v>5</v>
      </c>
      <c r="R68" s="15">
        <v>24.49</v>
      </c>
      <c r="S68" s="19" t="s">
        <v>24</v>
      </c>
      <c r="T68" s="15"/>
    </row>
    <row r="69" spans="1:20" x14ac:dyDescent="0.3">
      <c r="A69" s="11">
        <v>350510</v>
      </c>
      <c r="B69" s="5">
        <v>3</v>
      </c>
      <c r="C69" s="5">
        <v>3</v>
      </c>
      <c r="D69" s="5">
        <v>3</v>
      </c>
      <c r="E69" s="5">
        <v>4</v>
      </c>
      <c r="F69" s="6">
        <v>13</v>
      </c>
      <c r="G69" s="6">
        <v>40670</v>
      </c>
      <c r="H69" s="6">
        <v>48404</v>
      </c>
      <c r="I69" s="6">
        <v>100036</v>
      </c>
      <c r="J69" s="6">
        <v>28699</v>
      </c>
      <c r="K69" s="6">
        <v>217809</v>
      </c>
      <c r="L69" s="14" t="s">
        <v>18</v>
      </c>
      <c r="M69" s="14"/>
      <c r="N69" s="15">
        <v>20</v>
      </c>
      <c r="O69" s="15">
        <v>18</v>
      </c>
      <c r="P69" s="15">
        <v>43.96</v>
      </c>
      <c r="Q69" s="15">
        <v>10</v>
      </c>
      <c r="R69" s="15">
        <v>30.98</v>
      </c>
      <c r="S69" s="19" t="s">
        <v>24</v>
      </c>
      <c r="T69" s="15"/>
    </row>
    <row r="70" spans="1:20" x14ac:dyDescent="0.3">
      <c r="A70" s="11">
        <v>350610</v>
      </c>
      <c r="B70" s="5">
        <v>40</v>
      </c>
      <c r="C70" s="5">
        <v>45</v>
      </c>
      <c r="D70" s="5">
        <v>52</v>
      </c>
      <c r="E70" s="5">
        <v>45</v>
      </c>
      <c r="F70" s="6">
        <v>182</v>
      </c>
      <c r="G70" s="6">
        <v>4133780</v>
      </c>
      <c r="H70" s="6">
        <v>3918357</v>
      </c>
      <c r="I70" s="6">
        <v>4266819</v>
      </c>
      <c r="J70" s="6">
        <v>3007675</v>
      </c>
      <c r="K70" s="6">
        <v>15326631</v>
      </c>
      <c r="L70" s="14" t="s">
        <v>20</v>
      </c>
      <c r="M70" s="14"/>
      <c r="N70" s="15">
        <v>10</v>
      </c>
      <c r="O70" s="15">
        <v>18</v>
      </c>
      <c r="P70" s="15">
        <v>30.98</v>
      </c>
      <c r="Q70" s="15">
        <v>0</v>
      </c>
      <c r="R70" s="15">
        <v>18</v>
      </c>
      <c r="S70" s="19" t="s">
        <v>28</v>
      </c>
      <c r="T70" s="15"/>
    </row>
    <row r="71" spans="1:20" x14ac:dyDescent="0.3">
      <c r="A71" s="11">
        <v>392410</v>
      </c>
      <c r="B71" s="5">
        <v>10</v>
      </c>
      <c r="C71" s="5">
        <v>21</v>
      </c>
      <c r="D71" s="5">
        <v>18</v>
      </c>
      <c r="E71" s="5">
        <v>14</v>
      </c>
      <c r="F71" s="6">
        <v>63</v>
      </c>
      <c r="G71" s="6">
        <v>129731</v>
      </c>
      <c r="H71" s="6">
        <v>127902</v>
      </c>
      <c r="I71" s="6">
        <v>339597</v>
      </c>
      <c r="J71" s="6">
        <v>272932</v>
      </c>
      <c r="K71" s="6">
        <v>870162</v>
      </c>
      <c r="L71" s="14" t="s">
        <v>20</v>
      </c>
      <c r="M71" s="14"/>
      <c r="N71" s="15">
        <v>15</v>
      </c>
      <c r="O71" s="15">
        <v>18</v>
      </c>
      <c r="P71" s="15">
        <v>37.47</v>
      </c>
      <c r="Q71" s="15">
        <v>6.25</v>
      </c>
      <c r="R71" s="15">
        <v>26.11</v>
      </c>
      <c r="S71" s="19" t="s">
        <v>28</v>
      </c>
      <c r="T71" s="15"/>
    </row>
    <row r="72" spans="1:20" x14ac:dyDescent="0.3">
      <c r="A72" s="11">
        <v>392610</v>
      </c>
      <c r="B72" s="5">
        <v>13</v>
      </c>
      <c r="C72" s="5">
        <v>16</v>
      </c>
      <c r="D72" s="5">
        <v>18</v>
      </c>
      <c r="E72" s="5">
        <v>19</v>
      </c>
      <c r="F72" s="6">
        <v>66</v>
      </c>
      <c r="G72" s="6">
        <v>21212</v>
      </c>
      <c r="H72" s="6">
        <v>33400</v>
      </c>
      <c r="I72" s="6">
        <v>78902</v>
      </c>
      <c r="J72" s="6">
        <v>12988</v>
      </c>
      <c r="K72" s="6">
        <v>146502</v>
      </c>
      <c r="L72" s="14" t="s">
        <v>20</v>
      </c>
      <c r="M72" s="14"/>
      <c r="N72" s="15">
        <v>15</v>
      </c>
      <c r="O72" s="15">
        <v>18</v>
      </c>
      <c r="P72" s="15">
        <v>37.47</v>
      </c>
      <c r="Q72" s="15">
        <v>6.25</v>
      </c>
      <c r="R72" s="15">
        <v>26.11</v>
      </c>
      <c r="S72" s="19" t="s">
        <v>28</v>
      </c>
      <c r="T72" s="15"/>
    </row>
    <row r="73" spans="1:20" x14ac:dyDescent="0.3">
      <c r="A73" s="11">
        <v>392690</v>
      </c>
      <c r="B73" s="5">
        <v>365</v>
      </c>
      <c r="C73" s="5">
        <v>366</v>
      </c>
      <c r="D73" s="5">
        <v>420</v>
      </c>
      <c r="E73" s="5">
        <v>360</v>
      </c>
      <c r="F73" s="6">
        <v>1511</v>
      </c>
      <c r="G73" s="6">
        <v>51658680</v>
      </c>
      <c r="H73" s="6">
        <v>54375861</v>
      </c>
      <c r="I73" s="6">
        <v>53584996</v>
      </c>
      <c r="J73" s="6">
        <v>33606239</v>
      </c>
      <c r="K73" s="6">
        <v>193225776</v>
      </c>
      <c r="L73" s="14" t="s">
        <v>20</v>
      </c>
      <c r="M73" s="14"/>
      <c r="N73" s="15">
        <v>15</v>
      </c>
      <c r="O73" s="15">
        <v>18</v>
      </c>
      <c r="P73" s="15">
        <v>37.47</v>
      </c>
      <c r="Q73" s="15">
        <v>0</v>
      </c>
      <c r="R73" s="15">
        <v>18</v>
      </c>
      <c r="S73" s="19" t="s">
        <v>28</v>
      </c>
      <c r="T73" s="15"/>
    </row>
    <row r="74" spans="1:20" x14ac:dyDescent="0.3">
      <c r="A74" s="39">
        <v>401519</v>
      </c>
      <c r="B74" s="5">
        <v>5</v>
      </c>
      <c r="C74" s="5">
        <v>6</v>
      </c>
      <c r="D74" s="5">
        <v>9</v>
      </c>
      <c r="E74" s="5">
        <v>9</v>
      </c>
      <c r="F74" s="6">
        <v>29</v>
      </c>
      <c r="G74" s="6">
        <v>2778</v>
      </c>
      <c r="H74" s="6">
        <v>8365</v>
      </c>
      <c r="I74" s="6">
        <v>23250</v>
      </c>
      <c r="J74" s="6">
        <v>4766</v>
      </c>
      <c r="K74" s="6">
        <v>39159</v>
      </c>
      <c r="L74" s="14" t="s">
        <v>22</v>
      </c>
      <c r="M74" s="14"/>
      <c r="N74" s="15">
        <v>10</v>
      </c>
      <c r="O74" s="15">
        <v>12</v>
      </c>
      <c r="P74" s="15">
        <v>30.98</v>
      </c>
      <c r="Q74" s="15">
        <v>0</v>
      </c>
      <c r="R74" s="15">
        <v>12</v>
      </c>
      <c r="S74" s="19" t="s">
        <v>48</v>
      </c>
      <c r="T74" s="15"/>
    </row>
    <row r="75" spans="1:20" x14ac:dyDescent="0.3">
      <c r="A75" s="11">
        <v>420212</v>
      </c>
      <c r="B75" s="5">
        <v>7</v>
      </c>
      <c r="C75" s="5">
        <v>7</v>
      </c>
      <c r="D75" s="5">
        <v>9</v>
      </c>
      <c r="E75" s="5">
        <v>2</v>
      </c>
      <c r="F75" s="6">
        <v>25</v>
      </c>
      <c r="G75" s="6">
        <v>31642</v>
      </c>
      <c r="H75" s="6">
        <v>14123</v>
      </c>
      <c r="I75" s="6">
        <v>33681</v>
      </c>
      <c r="J75" s="6">
        <v>6414</v>
      </c>
      <c r="K75" s="6">
        <v>85860</v>
      </c>
      <c r="L75" s="14" t="s">
        <v>20</v>
      </c>
      <c r="M75" s="14"/>
      <c r="N75" s="15">
        <v>15</v>
      </c>
      <c r="O75" s="15">
        <v>18</v>
      </c>
      <c r="P75" s="15">
        <v>37.47</v>
      </c>
      <c r="Q75" s="15">
        <v>0</v>
      </c>
      <c r="R75" s="15">
        <v>18</v>
      </c>
      <c r="S75" s="19" t="s">
        <v>28</v>
      </c>
      <c r="T75" s="15"/>
    </row>
    <row r="76" spans="1:20" x14ac:dyDescent="0.3">
      <c r="A76" s="11">
        <v>420232</v>
      </c>
      <c r="B76" s="5">
        <v>8</v>
      </c>
      <c r="C76" s="5">
        <v>6</v>
      </c>
      <c r="D76" s="5">
        <v>4</v>
      </c>
      <c r="E76" s="5">
        <v>4</v>
      </c>
      <c r="F76" s="6">
        <v>22</v>
      </c>
      <c r="G76" s="6">
        <v>1129258</v>
      </c>
      <c r="H76" s="6">
        <v>749127</v>
      </c>
      <c r="I76" s="6">
        <v>160098</v>
      </c>
      <c r="J76" s="6">
        <v>518144</v>
      </c>
      <c r="K76" s="6">
        <v>2556627</v>
      </c>
      <c r="L76" s="14" t="s">
        <v>20</v>
      </c>
      <c r="M76" s="14"/>
      <c r="N76" s="15">
        <v>15</v>
      </c>
      <c r="O76" s="15">
        <v>18</v>
      </c>
      <c r="P76" s="15">
        <v>37.47</v>
      </c>
      <c r="Q76" s="15">
        <v>0</v>
      </c>
      <c r="R76" s="15">
        <v>18</v>
      </c>
      <c r="S76" s="19" t="s">
        <v>28</v>
      </c>
      <c r="T76" s="15"/>
    </row>
    <row r="77" spans="1:20" x14ac:dyDescent="0.3">
      <c r="A77" s="11">
        <v>420292</v>
      </c>
      <c r="B77" s="5">
        <v>12</v>
      </c>
      <c r="C77" s="5">
        <v>9</v>
      </c>
      <c r="D77" s="5">
        <v>14</v>
      </c>
      <c r="E77" s="5">
        <v>8</v>
      </c>
      <c r="F77" s="6">
        <v>43</v>
      </c>
      <c r="G77" s="6">
        <v>29330</v>
      </c>
      <c r="H77" s="6">
        <v>31613</v>
      </c>
      <c r="I77" s="6">
        <v>29981</v>
      </c>
      <c r="J77" s="6">
        <v>14706</v>
      </c>
      <c r="K77" s="6">
        <v>105630</v>
      </c>
      <c r="L77" s="14" t="s">
        <v>20</v>
      </c>
      <c r="M77" s="14"/>
      <c r="N77" s="15">
        <v>15</v>
      </c>
      <c r="O77" s="15">
        <v>18</v>
      </c>
      <c r="P77" s="15">
        <v>37.47</v>
      </c>
      <c r="Q77" s="15">
        <v>0</v>
      </c>
      <c r="R77" s="15">
        <v>18</v>
      </c>
      <c r="S77" s="19" t="s">
        <v>28</v>
      </c>
      <c r="T77" s="15"/>
    </row>
    <row r="78" spans="1:20" x14ac:dyDescent="0.3">
      <c r="A78" s="11">
        <v>420299</v>
      </c>
      <c r="B78" s="5">
        <v>7</v>
      </c>
      <c r="C78" s="5">
        <v>9</v>
      </c>
      <c r="D78" s="5">
        <v>4</v>
      </c>
      <c r="E78" s="5">
        <v>3</v>
      </c>
      <c r="F78" s="6">
        <v>23</v>
      </c>
      <c r="G78" s="6">
        <v>93795</v>
      </c>
      <c r="H78" s="6">
        <v>34877</v>
      </c>
      <c r="I78" s="6">
        <v>1071</v>
      </c>
      <c r="J78" s="6">
        <v>5260</v>
      </c>
      <c r="K78" s="6">
        <v>135003</v>
      </c>
      <c r="L78" s="14" t="s">
        <v>20</v>
      </c>
      <c r="M78" s="14"/>
      <c r="N78" s="15">
        <v>15</v>
      </c>
      <c r="O78" s="15">
        <v>18</v>
      </c>
      <c r="P78" s="15">
        <v>37.47</v>
      </c>
      <c r="Q78" s="15">
        <v>0</v>
      </c>
      <c r="R78" s="15">
        <v>18</v>
      </c>
      <c r="S78" s="19" t="s">
        <v>28</v>
      </c>
      <c r="T78" s="15"/>
    </row>
    <row r="79" spans="1:20" x14ac:dyDescent="0.3">
      <c r="A79" s="11">
        <v>441510</v>
      </c>
      <c r="B79" s="5">
        <v>3</v>
      </c>
      <c r="C79" s="5">
        <v>2</v>
      </c>
      <c r="D79" s="5">
        <v>6</v>
      </c>
      <c r="E79" s="5">
        <v>4</v>
      </c>
      <c r="F79" s="6">
        <v>15</v>
      </c>
      <c r="G79" s="6">
        <v>202852</v>
      </c>
      <c r="H79" s="6">
        <v>218765</v>
      </c>
      <c r="I79" s="6">
        <v>266673</v>
      </c>
      <c r="J79" s="6">
        <v>47783</v>
      </c>
      <c r="K79" s="6">
        <v>736073</v>
      </c>
      <c r="L79" s="14" t="s">
        <v>18</v>
      </c>
      <c r="M79" s="14"/>
      <c r="N79" s="15">
        <v>10</v>
      </c>
      <c r="O79" s="15">
        <v>12</v>
      </c>
      <c r="P79" s="15">
        <v>24.32</v>
      </c>
      <c r="Q79" s="15">
        <v>0</v>
      </c>
      <c r="R79" s="15">
        <v>12</v>
      </c>
      <c r="S79" s="19" t="s">
        <v>24</v>
      </c>
      <c r="T79" s="15"/>
    </row>
    <row r="80" spans="1:20" x14ac:dyDescent="0.3">
      <c r="A80" s="11">
        <v>441520</v>
      </c>
      <c r="B80" s="5">
        <v>3</v>
      </c>
      <c r="C80" s="5">
        <v>8</v>
      </c>
      <c r="D80" s="5">
        <v>7</v>
      </c>
      <c r="E80" s="5">
        <v>7</v>
      </c>
      <c r="F80" s="6">
        <v>25</v>
      </c>
      <c r="G80" s="6">
        <v>341082</v>
      </c>
      <c r="H80" s="6">
        <v>536900</v>
      </c>
      <c r="I80" s="6">
        <v>496967</v>
      </c>
      <c r="J80" s="6">
        <v>219832</v>
      </c>
      <c r="K80" s="6">
        <v>1594781</v>
      </c>
      <c r="L80" s="14" t="s">
        <v>18</v>
      </c>
      <c r="M80" s="14"/>
      <c r="N80" s="15">
        <v>10</v>
      </c>
      <c r="O80" s="15">
        <v>12</v>
      </c>
      <c r="P80" s="15">
        <v>24.32</v>
      </c>
      <c r="Q80" s="15">
        <v>0</v>
      </c>
      <c r="R80" s="15">
        <v>12</v>
      </c>
      <c r="S80" s="19" t="s">
        <v>24</v>
      </c>
      <c r="T80" s="15"/>
    </row>
    <row r="81" spans="1:20" x14ac:dyDescent="0.3">
      <c r="A81" s="25">
        <v>442199</v>
      </c>
      <c r="B81" s="5"/>
      <c r="C81" s="5">
        <v>6</v>
      </c>
      <c r="D81" s="5">
        <v>7</v>
      </c>
      <c r="E81" s="5">
        <v>3</v>
      </c>
      <c r="F81" s="6">
        <v>16</v>
      </c>
      <c r="G81" s="6"/>
      <c r="H81" s="6">
        <v>6892</v>
      </c>
      <c r="I81" s="6">
        <v>74032</v>
      </c>
      <c r="J81" s="6">
        <v>792</v>
      </c>
      <c r="K81" s="6">
        <v>81716</v>
      </c>
      <c r="L81" s="58" t="s">
        <v>18</v>
      </c>
      <c r="M81" s="31"/>
      <c r="N81" s="15" t="s">
        <v>36</v>
      </c>
      <c r="O81" s="15">
        <v>12</v>
      </c>
      <c r="P81" s="15">
        <v>24.32</v>
      </c>
      <c r="Q81" s="15">
        <v>0</v>
      </c>
      <c r="R81" s="15">
        <v>12</v>
      </c>
      <c r="S81" s="19" t="s">
        <v>24</v>
      </c>
      <c r="T81" s="15"/>
    </row>
    <row r="82" spans="1:20" x14ac:dyDescent="0.3">
      <c r="A82" s="11">
        <v>44219920</v>
      </c>
      <c r="B82" s="5"/>
      <c r="C82" s="5"/>
      <c r="D82" s="5"/>
      <c r="E82" s="5"/>
      <c r="F82" s="6"/>
      <c r="G82" s="6"/>
      <c r="H82" s="6"/>
      <c r="I82" s="6"/>
      <c r="J82" s="6"/>
      <c r="K82" s="6"/>
      <c r="L82" s="59"/>
      <c r="M82" s="32"/>
      <c r="N82" s="15" t="s">
        <v>36</v>
      </c>
      <c r="O82" s="15">
        <v>18</v>
      </c>
      <c r="P82" s="15">
        <v>30.98</v>
      </c>
      <c r="Q82" s="15">
        <v>0</v>
      </c>
      <c r="R82" s="15">
        <v>18</v>
      </c>
      <c r="S82" s="19" t="s">
        <v>24</v>
      </c>
      <c r="T82" s="15"/>
    </row>
    <row r="83" spans="1:20" x14ac:dyDescent="0.3">
      <c r="A83" s="11">
        <v>44219930</v>
      </c>
      <c r="B83" s="5"/>
      <c r="C83" s="5"/>
      <c r="D83" s="5"/>
      <c r="E83" s="5"/>
      <c r="F83" s="6"/>
      <c r="G83" s="6"/>
      <c r="H83" s="6"/>
      <c r="I83" s="6"/>
      <c r="J83" s="6"/>
      <c r="K83" s="6"/>
      <c r="L83" s="60"/>
      <c r="M83" s="33"/>
      <c r="N83" s="15" t="s">
        <v>36</v>
      </c>
      <c r="O83" s="15">
        <v>12</v>
      </c>
      <c r="P83" s="15">
        <v>24.32</v>
      </c>
      <c r="Q83" s="15">
        <v>0</v>
      </c>
      <c r="R83" s="15">
        <v>12</v>
      </c>
      <c r="S83" s="19" t="s">
        <v>24</v>
      </c>
      <c r="T83" s="15"/>
    </row>
    <row r="84" spans="1:20" x14ac:dyDescent="0.3">
      <c r="A84" s="11">
        <v>481190</v>
      </c>
      <c r="B84" s="5">
        <v>11</v>
      </c>
      <c r="C84" s="5">
        <v>12</v>
      </c>
      <c r="D84" s="5">
        <v>13</v>
      </c>
      <c r="E84" s="5">
        <v>13</v>
      </c>
      <c r="F84" s="6">
        <v>49</v>
      </c>
      <c r="G84" s="6">
        <v>7890694</v>
      </c>
      <c r="H84" s="6">
        <v>15788349</v>
      </c>
      <c r="I84" s="6">
        <v>23067150</v>
      </c>
      <c r="J84" s="6">
        <v>13906231</v>
      </c>
      <c r="K84" s="6">
        <v>60652424</v>
      </c>
      <c r="L84" s="14" t="s">
        <v>20</v>
      </c>
      <c r="M84" s="14"/>
      <c r="N84" s="15">
        <v>10</v>
      </c>
      <c r="O84" s="15">
        <v>18</v>
      </c>
      <c r="P84" s="15">
        <v>30.98</v>
      </c>
      <c r="Q84" s="15">
        <v>0</v>
      </c>
      <c r="R84" s="15">
        <v>18</v>
      </c>
      <c r="S84" s="19" t="s">
        <v>28</v>
      </c>
      <c r="T84" s="15"/>
    </row>
    <row r="85" spans="1:20" x14ac:dyDescent="0.3">
      <c r="A85" s="11">
        <v>481490</v>
      </c>
      <c r="B85" s="5">
        <v>3</v>
      </c>
      <c r="C85" s="5">
        <v>3</v>
      </c>
      <c r="D85" s="5">
        <v>4</v>
      </c>
      <c r="E85" s="5">
        <v>6</v>
      </c>
      <c r="F85" s="6">
        <v>16</v>
      </c>
      <c r="G85" s="6">
        <v>516318</v>
      </c>
      <c r="H85" s="6">
        <v>492329</v>
      </c>
      <c r="I85" s="6">
        <v>418019</v>
      </c>
      <c r="J85" s="6">
        <v>385683</v>
      </c>
      <c r="K85" s="6">
        <v>1812349</v>
      </c>
      <c r="L85" s="14" t="s">
        <v>18</v>
      </c>
      <c r="M85" s="14"/>
      <c r="N85" s="15">
        <v>10</v>
      </c>
      <c r="O85" s="15">
        <v>18</v>
      </c>
      <c r="P85" s="15">
        <v>30.98</v>
      </c>
      <c r="Q85" s="15">
        <v>0</v>
      </c>
      <c r="R85" s="15">
        <v>18</v>
      </c>
      <c r="S85" s="19" t="s">
        <v>24</v>
      </c>
      <c r="T85" s="15"/>
    </row>
    <row r="86" spans="1:20" x14ac:dyDescent="0.3">
      <c r="A86" s="11">
        <v>481690</v>
      </c>
      <c r="B86" s="5">
        <v>3</v>
      </c>
      <c r="C86" s="5">
        <v>1</v>
      </c>
      <c r="D86" s="5">
        <v>2</v>
      </c>
      <c r="E86" s="5">
        <v>6</v>
      </c>
      <c r="F86" s="6">
        <v>12</v>
      </c>
      <c r="G86" s="6">
        <v>82981</v>
      </c>
      <c r="H86" s="6">
        <v>76866</v>
      </c>
      <c r="I86" s="6">
        <v>16121</v>
      </c>
      <c r="J86" s="6">
        <v>35429</v>
      </c>
      <c r="K86" s="6">
        <v>211397</v>
      </c>
      <c r="L86" s="14" t="s">
        <v>20</v>
      </c>
      <c r="M86" s="14"/>
      <c r="N86" s="15">
        <v>10</v>
      </c>
      <c r="O86" s="15">
        <v>18</v>
      </c>
      <c r="P86" s="15">
        <v>30.98</v>
      </c>
      <c r="Q86" s="15">
        <v>0</v>
      </c>
      <c r="R86" s="15">
        <v>18</v>
      </c>
      <c r="S86" s="19" t="s">
        <v>28</v>
      </c>
      <c r="T86" s="15"/>
    </row>
    <row r="87" spans="1:20" x14ac:dyDescent="0.3">
      <c r="A87" s="11">
        <v>481820</v>
      </c>
      <c r="B87" s="5">
        <v>6</v>
      </c>
      <c r="C87" s="5">
        <v>2</v>
      </c>
      <c r="D87" s="5">
        <v>7</v>
      </c>
      <c r="E87" s="5">
        <v>4</v>
      </c>
      <c r="F87" s="6">
        <v>19</v>
      </c>
      <c r="G87" s="6">
        <v>6006534</v>
      </c>
      <c r="H87" s="6">
        <v>7133319</v>
      </c>
      <c r="I87" s="6">
        <v>6625211</v>
      </c>
      <c r="J87" s="6">
        <v>4567248</v>
      </c>
      <c r="K87" s="6">
        <v>24332312</v>
      </c>
      <c r="L87" s="14" t="s">
        <v>20</v>
      </c>
      <c r="M87" s="14"/>
      <c r="N87" s="15">
        <v>10</v>
      </c>
      <c r="O87" s="15">
        <v>18</v>
      </c>
      <c r="P87" s="15">
        <v>30.98</v>
      </c>
      <c r="Q87" s="15">
        <v>0</v>
      </c>
      <c r="R87" s="15">
        <v>18</v>
      </c>
      <c r="S87" s="19" t="s">
        <v>28</v>
      </c>
      <c r="T87" s="15"/>
    </row>
    <row r="88" spans="1:20" x14ac:dyDescent="0.3">
      <c r="A88" s="11">
        <v>481890</v>
      </c>
      <c r="B88" s="5">
        <v>3</v>
      </c>
      <c r="C88" s="5">
        <v>5</v>
      </c>
      <c r="D88" s="5">
        <v>4</v>
      </c>
      <c r="E88" s="5">
        <v>9</v>
      </c>
      <c r="F88" s="6">
        <v>21</v>
      </c>
      <c r="G88" s="6">
        <v>1265865</v>
      </c>
      <c r="H88" s="6">
        <v>194223</v>
      </c>
      <c r="I88" s="6">
        <v>215491</v>
      </c>
      <c r="J88" s="6">
        <v>181139</v>
      </c>
      <c r="K88" s="6">
        <v>1856718</v>
      </c>
      <c r="L88" s="14" t="s">
        <v>20</v>
      </c>
      <c r="M88" s="14"/>
      <c r="N88" s="15">
        <v>10</v>
      </c>
      <c r="O88" s="15">
        <v>18</v>
      </c>
      <c r="P88" s="15">
        <v>30.98</v>
      </c>
      <c r="Q88" s="15">
        <v>0</v>
      </c>
      <c r="R88" s="15">
        <v>18</v>
      </c>
      <c r="S88" s="19" t="s">
        <v>28</v>
      </c>
      <c r="T88" s="15"/>
    </row>
    <row r="89" spans="1:20" x14ac:dyDescent="0.3">
      <c r="A89" s="11">
        <v>482010</v>
      </c>
      <c r="B89" s="5">
        <v>31</v>
      </c>
      <c r="C89" s="5">
        <v>32</v>
      </c>
      <c r="D89" s="5">
        <v>36</v>
      </c>
      <c r="E89" s="5">
        <v>14</v>
      </c>
      <c r="F89" s="6">
        <v>113</v>
      </c>
      <c r="G89" s="6">
        <v>34916</v>
      </c>
      <c r="H89" s="6">
        <v>293272</v>
      </c>
      <c r="I89" s="6">
        <v>159435</v>
      </c>
      <c r="J89" s="6">
        <v>286130</v>
      </c>
      <c r="K89" s="6">
        <v>773753</v>
      </c>
      <c r="L89" s="58" t="s">
        <v>20</v>
      </c>
      <c r="M89" s="31"/>
      <c r="N89" s="15">
        <v>10</v>
      </c>
      <c r="O89" s="15">
        <v>18</v>
      </c>
      <c r="P89" s="15">
        <v>30.98</v>
      </c>
      <c r="Q89" s="15">
        <v>0</v>
      </c>
      <c r="R89" s="15">
        <v>18</v>
      </c>
      <c r="S89" s="19" t="s">
        <v>28</v>
      </c>
      <c r="T89" s="15"/>
    </row>
    <row r="90" spans="1:20" x14ac:dyDescent="0.3">
      <c r="A90" s="11">
        <v>48202000</v>
      </c>
      <c r="B90" s="5"/>
      <c r="C90" s="5"/>
      <c r="D90" s="5"/>
      <c r="E90" s="5"/>
      <c r="F90" s="6"/>
      <c r="G90" s="6"/>
      <c r="H90" s="6"/>
      <c r="I90" s="6"/>
      <c r="J90" s="6"/>
      <c r="K90" s="6"/>
      <c r="L90" s="60"/>
      <c r="M90" s="33"/>
      <c r="N90" s="15">
        <v>10</v>
      </c>
      <c r="O90" s="15">
        <v>12</v>
      </c>
      <c r="P90" s="15">
        <v>24.32</v>
      </c>
      <c r="Q90" s="15">
        <v>0</v>
      </c>
      <c r="R90" s="15">
        <v>12</v>
      </c>
      <c r="S90" s="19" t="s">
        <v>28</v>
      </c>
      <c r="T90" s="15"/>
    </row>
    <row r="91" spans="1:20" x14ac:dyDescent="0.3">
      <c r="A91" s="39">
        <v>482090</v>
      </c>
      <c r="B91" s="5">
        <v>4</v>
      </c>
      <c r="C91" s="5">
        <v>4</v>
      </c>
      <c r="D91" s="5">
        <v>2</v>
      </c>
      <c r="E91" s="5">
        <v>1</v>
      </c>
      <c r="F91" s="6">
        <v>11</v>
      </c>
      <c r="G91" s="6">
        <v>146</v>
      </c>
      <c r="H91" s="6">
        <v>88</v>
      </c>
      <c r="I91" s="6">
        <v>2789</v>
      </c>
      <c r="J91" s="6">
        <v>167</v>
      </c>
      <c r="K91" s="6">
        <v>3190</v>
      </c>
      <c r="L91" s="14" t="s">
        <v>20</v>
      </c>
      <c r="M91" s="14"/>
      <c r="N91" s="15">
        <v>10</v>
      </c>
      <c r="O91" s="15">
        <v>18</v>
      </c>
      <c r="P91" s="15">
        <v>30.98</v>
      </c>
      <c r="Q91" s="15">
        <v>0</v>
      </c>
      <c r="R91" s="15">
        <v>18</v>
      </c>
      <c r="S91" s="19" t="s">
        <v>48</v>
      </c>
      <c r="T91" s="15"/>
    </row>
    <row r="92" spans="1:20" x14ac:dyDescent="0.3">
      <c r="A92" s="39">
        <v>491000</v>
      </c>
      <c r="B92" s="5">
        <v>26</v>
      </c>
      <c r="C92" s="5">
        <v>27</v>
      </c>
      <c r="D92" s="5">
        <v>31</v>
      </c>
      <c r="E92" s="5">
        <v>5</v>
      </c>
      <c r="F92" s="6">
        <v>89</v>
      </c>
      <c r="G92" s="6">
        <v>20622</v>
      </c>
      <c r="H92" s="6">
        <v>36891</v>
      </c>
      <c r="I92" s="6">
        <v>27583</v>
      </c>
      <c r="J92" s="6">
        <v>537</v>
      </c>
      <c r="K92" s="6">
        <v>85633</v>
      </c>
      <c r="L92" s="14" t="s">
        <v>20</v>
      </c>
      <c r="M92" s="14"/>
      <c r="N92" s="15">
        <v>10</v>
      </c>
      <c r="O92" s="15">
        <v>12</v>
      </c>
      <c r="P92" s="15">
        <v>24.32</v>
      </c>
      <c r="Q92" s="15">
        <v>0</v>
      </c>
      <c r="R92" s="15">
        <v>12</v>
      </c>
      <c r="S92" s="19" t="s">
        <v>48</v>
      </c>
      <c r="T92" s="15"/>
    </row>
    <row r="93" spans="1:20" x14ac:dyDescent="0.3">
      <c r="A93" s="39">
        <v>610910</v>
      </c>
      <c r="B93" s="5">
        <v>3</v>
      </c>
      <c r="C93" s="5">
        <v>6</v>
      </c>
      <c r="D93" s="5">
        <v>5</v>
      </c>
      <c r="E93" s="5">
        <v>7</v>
      </c>
      <c r="F93" s="6">
        <v>21</v>
      </c>
      <c r="G93" s="6">
        <v>1141</v>
      </c>
      <c r="H93" s="6">
        <v>3105</v>
      </c>
      <c r="I93" s="6">
        <v>2392</v>
      </c>
      <c r="J93" s="6">
        <v>17088</v>
      </c>
      <c r="K93" s="6">
        <v>23726</v>
      </c>
      <c r="L93" s="14" t="s">
        <v>22</v>
      </c>
      <c r="M93" s="14"/>
      <c r="N93" s="28" t="s">
        <v>30</v>
      </c>
      <c r="O93" s="29" t="s">
        <v>46</v>
      </c>
      <c r="P93" s="28"/>
      <c r="Q93" s="15" t="s">
        <v>25</v>
      </c>
      <c r="R93" s="15" t="s">
        <v>25</v>
      </c>
      <c r="S93" s="19" t="s">
        <v>48</v>
      </c>
      <c r="T93" s="15"/>
    </row>
    <row r="94" spans="1:20" x14ac:dyDescent="0.3">
      <c r="A94" s="39">
        <v>610990</v>
      </c>
      <c r="B94" s="5">
        <v>7</v>
      </c>
      <c r="C94" s="5">
        <v>6</v>
      </c>
      <c r="D94" s="5">
        <v>10</v>
      </c>
      <c r="E94" s="5">
        <v>5</v>
      </c>
      <c r="F94" s="6">
        <v>28</v>
      </c>
      <c r="G94" s="6">
        <v>21051</v>
      </c>
      <c r="H94" s="6">
        <v>5133</v>
      </c>
      <c r="I94" s="6">
        <v>9812</v>
      </c>
      <c r="J94" s="6">
        <v>1751</v>
      </c>
      <c r="K94" s="6">
        <v>37747</v>
      </c>
      <c r="L94" s="14" t="s">
        <v>22</v>
      </c>
      <c r="M94" s="14"/>
      <c r="N94" s="28" t="s">
        <v>31</v>
      </c>
      <c r="O94" s="29" t="s">
        <v>54</v>
      </c>
      <c r="P94" s="28"/>
      <c r="Q94" s="15" t="s">
        <v>25</v>
      </c>
      <c r="R94" s="15" t="s">
        <v>25</v>
      </c>
      <c r="S94" s="19" t="s">
        <v>48</v>
      </c>
      <c r="T94" s="15"/>
    </row>
    <row r="95" spans="1:20" x14ac:dyDescent="0.3">
      <c r="A95" s="39">
        <v>611595</v>
      </c>
      <c r="B95" s="5">
        <v>7</v>
      </c>
      <c r="C95" s="5">
        <v>4</v>
      </c>
      <c r="D95" s="5">
        <v>6</v>
      </c>
      <c r="E95" s="5">
        <v>5</v>
      </c>
      <c r="F95" s="6">
        <v>22</v>
      </c>
      <c r="G95" s="6">
        <v>279701</v>
      </c>
      <c r="H95" s="6">
        <v>94918</v>
      </c>
      <c r="I95" s="6">
        <v>38786</v>
      </c>
      <c r="J95" s="6">
        <v>30276</v>
      </c>
      <c r="K95" s="6">
        <v>443681</v>
      </c>
      <c r="L95" s="14" t="s">
        <v>22</v>
      </c>
      <c r="M95" s="14"/>
      <c r="N95" s="15">
        <v>20</v>
      </c>
      <c r="O95" s="30" t="s">
        <v>46</v>
      </c>
      <c r="P95" s="15"/>
      <c r="Q95" s="15">
        <v>0</v>
      </c>
      <c r="R95" s="27" t="s">
        <v>46</v>
      </c>
      <c r="S95" s="19" t="s">
        <v>48</v>
      </c>
      <c r="T95" s="15"/>
    </row>
    <row r="96" spans="1:20" x14ac:dyDescent="0.3">
      <c r="A96" s="39">
        <v>611596</v>
      </c>
      <c r="B96" s="5">
        <v>5</v>
      </c>
      <c r="C96" s="5">
        <v>4</v>
      </c>
      <c r="D96" s="5">
        <v>4</v>
      </c>
      <c r="E96" s="5">
        <v>1</v>
      </c>
      <c r="F96" s="6">
        <v>14</v>
      </c>
      <c r="G96" s="6">
        <v>34738</v>
      </c>
      <c r="H96" s="6">
        <v>9210</v>
      </c>
      <c r="I96" s="6">
        <v>2436</v>
      </c>
      <c r="J96" s="6">
        <v>17</v>
      </c>
      <c r="K96" s="6">
        <v>46401</v>
      </c>
      <c r="L96" s="14" t="s">
        <v>22</v>
      </c>
      <c r="M96" s="14"/>
      <c r="N96" s="15">
        <v>20</v>
      </c>
      <c r="O96" s="30" t="s">
        <v>46</v>
      </c>
      <c r="P96" s="15"/>
      <c r="Q96" s="15">
        <v>0</v>
      </c>
      <c r="R96" s="27" t="s">
        <v>46</v>
      </c>
      <c r="S96" s="19" t="s">
        <v>48</v>
      </c>
      <c r="T96" s="15"/>
    </row>
    <row r="97" spans="1:20" x14ac:dyDescent="0.3">
      <c r="A97" s="39">
        <v>611610</v>
      </c>
      <c r="B97" s="5">
        <v>9</v>
      </c>
      <c r="C97" s="5">
        <v>8</v>
      </c>
      <c r="D97" s="5">
        <v>12</v>
      </c>
      <c r="E97" s="5">
        <v>9</v>
      </c>
      <c r="F97" s="6">
        <v>38</v>
      </c>
      <c r="G97" s="6">
        <v>117759</v>
      </c>
      <c r="H97" s="6">
        <v>25147</v>
      </c>
      <c r="I97" s="6">
        <v>52193</v>
      </c>
      <c r="J97" s="6">
        <v>31178</v>
      </c>
      <c r="K97" s="6">
        <v>226277</v>
      </c>
      <c r="L97" s="14" t="s">
        <v>22</v>
      </c>
      <c r="M97" s="14"/>
      <c r="N97" s="15">
        <v>20</v>
      </c>
      <c r="O97" s="30" t="s">
        <v>46</v>
      </c>
      <c r="P97" s="15"/>
      <c r="Q97" s="15">
        <v>0</v>
      </c>
      <c r="R97" s="27" t="s">
        <v>46</v>
      </c>
      <c r="S97" s="19" t="s">
        <v>48</v>
      </c>
      <c r="T97" s="15"/>
    </row>
    <row r="98" spans="1:20" x14ac:dyDescent="0.3">
      <c r="A98" s="39">
        <v>611692</v>
      </c>
      <c r="B98" s="5">
        <v>3</v>
      </c>
      <c r="C98" s="5">
        <v>5</v>
      </c>
      <c r="D98" s="5">
        <v>10</v>
      </c>
      <c r="E98" s="5">
        <v>6</v>
      </c>
      <c r="F98" s="6">
        <v>24</v>
      </c>
      <c r="G98" s="6">
        <v>10756</v>
      </c>
      <c r="H98" s="6">
        <v>18021</v>
      </c>
      <c r="I98" s="6">
        <v>26949</v>
      </c>
      <c r="J98" s="6">
        <v>12727</v>
      </c>
      <c r="K98" s="6">
        <v>68453</v>
      </c>
      <c r="L98" s="14" t="s">
        <v>22</v>
      </c>
      <c r="M98" s="14"/>
      <c r="N98" s="15">
        <v>20</v>
      </c>
      <c r="O98" s="30" t="s">
        <v>46</v>
      </c>
      <c r="P98" s="15"/>
      <c r="Q98" s="15">
        <v>0</v>
      </c>
      <c r="R98" s="27" t="s">
        <v>46</v>
      </c>
      <c r="S98" s="19" t="s">
        <v>48</v>
      </c>
      <c r="T98" s="15"/>
    </row>
    <row r="99" spans="1:20" x14ac:dyDescent="0.3">
      <c r="A99" s="39">
        <v>611693</v>
      </c>
      <c r="B99" s="5">
        <v>3</v>
      </c>
      <c r="C99" s="5">
        <v>5</v>
      </c>
      <c r="D99" s="5">
        <v>2</v>
      </c>
      <c r="E99" s="5">
        <v>1</v>
      </c>
      <c r="F99" s="6">
        <v>11</v>
      </c>
      <c r="G99" s="6">
        <v>9737</v>
      </c>
      <c r="H99" s="6">
        <v>12976</v>
      </c>
      <c r="I99" s="6">
        <v>3418</v>
      </c>
      <c r="J99" s="6">
        <v>10</v>
      </c>
      <c r="K99" s="6">
        <v>26141</v>
      </c>
      <c r="L99" s="14" t="s">
        <v>22</v>
      </c>
      <c r="M99" s="14"/>
      <c r="N99" s="15">
        <v>20</v>
      </c>
      <c r="O99" s="30" t="s">
        <v>46</v>
      </c>
      <c r="P99" s="15"/>
      <c r="Q99" s="15">
        <v>0</v>
      </c>
      <c r="R99" s="27" t="s">
        <v>46</v>
      </c>
      <c r="S99" s="19" t="s">
        <v>48</v>
      </c>
      <c r="T99" s="15"/>
    </row>
    <row r="100" spans="1:20" x14ac:dyDescent="0.3">
      <c r="A100" s="39">
        <v>611780</v>
      </c>
      <c r="B100" s="5">
        <v>6</v>
      </c>
      <c r="C100" s="5">
        <v>6</v>
      </c>
      <c r="D100" s="5">
        <v>5</v>
      </c>
      <c r="E100" s="5">
        <v>6</v>
      </c>
      <c r="F100" s="6">
        <v>23</v>
      </c>
      <c r="G100" s="6">
        <v>11997</v>
      </c>
      <c r="H100" s="6">
        <v>8710</v>
      </c>
      <c r="I100" s="6">
        <v>5915</v>
      </c>
      <c r="J100" s="6">
        <v>22514</v>
      </c>
      <c r="K100" s="6">
        <v>49136</v>
      </c>
      <c r="L100" s="14" t="s">
        <v>22</v>
      </c>
      <c r="M100" s="14"/>
      <c r="N100" s="15">
        <v>20</v>
      </c>
      <c r="O100" s="30" t="s">
        <v>46</v>
      </c>
      <c r="P100" s="15"/>
      <c r="Q100" s="15">
        <v>0</v>
      </c>
      <c r="R100" s="27" t="s">
        <v>46</v>
      </c>
      <c r="S100" s="19" t="s">
        <v>48</v>
      </c>
      <c r="T100" s="15"/>
    </row>
    <row r="101" spans="1:20" x14ac:dyDescent="0.3">
      <c r="A101" s="39">
        <v>621133</v>
      </c>
      <c r="B101" s="5">
        <v>2</v>
      </c>
      <c r="C101" s="5">
        <v>5</v>
      </c>
      <c r="D101" s="5">
        <v>7</v>
      </c>
      <c r="E101" s="5">
        <v>4</v>
      </c>
      <c r="F101" s="6">
        <v>18</v>
      </c>
      <c r="G101" s="6">
        <v>11043</v>
      </c>
      <c r="H101" s="6">
        <v>4615</v>
      </c>
      <c r="I101" s="6">
        <v>54925</v>
      </c>
      <c r="J101" s="6">
        <v>12117</v>
      </c>
      <c r="K101" s="6">
        <v>82700</v>
      </c>
      <c r="L101" s="14" t="s">
        <v>22</v>
      </c>
      <c r="M101" s="14"/>
      <c r="N101" s="15" t="s">
        <v>32</v>
      </c>
      <c r="O101" s="30" t="s">
        <v>46</v>
      </c>
      <c r="P101" s="15"/>
      <c r="Q101" s="15">
        <v>0</v>
      </c>
      <c r="R101" s="27" t="s">
        <v>46</v>
      </c>
      <c r="S101" s="19" t="s">
        <v>48</v>
      </c>
      <c r="T101" s="15"/>
    </row>
    <row r="102" spans="1:20" x14ac:dyDescent="0.3">
      <c r="A102" s="39">
        <v>621600</v>
      </c>
      <c r="B102" s="5">
        <v>2</v>
      </c>
      <c r="C102" s="5">
        <v>4</v>
      </c>
      <c r="D102" s="5">
        <v>9</v>
      </c>
      <c r="E102" s="5">
        <v>7</v>
      </c>
      <c r="F102" s="6">
        <v>22</v>
      </c>
      <c r="G102" s="6">
        <v>25819</v>
      </c>
      <c r="H102" s="6">
        <v>44543</v>
      </c>
      <c r="I102" s="6">
        <v>54408</v>
      </c>
      <c r="J102" s="6">
        <v>50547</v>
      </c>
      <c r="K102" s="6">
        <v>175317</v>
      </c>
      <c r="L102" s="14" t="s">
        <v>22</v>
      </c>
      <c r="M102" s="14"/>
      <c r="N102" s="15" t="s">
        <v>33</v>
      </c>
      <c r="O102" s="30" t="s">
        <v>46</v>
      </c>
      <c r="P102" s="15"/>
      <c r="Q102" s="15">
        <v>0</v>
      </c>
      <c r="R102" s="27" t="s">
        <v>46</v>
      </c>
      <c r="S102" s="19" t="s">
        <v>48</v>
      </c>
      <c r="T102" s="15"/>
    </row>
    <row r="103" spans="1:20" x14ac:dyDescent="0.3">
      <c r="A103" s="39">
        <v>621710</v>
      </c>
      <c r="B103" s="5">
        <v>11</v>
      </c>
      <c r="C103" s="5">
        <v>11</v>
      </c>
      <c r="D103" s="5">
        <v>10</v>
      </c>
      <c r="E103" s="5">
        <v>8</v>
      </c>
      <c r="F103" s="6">
        <v>40</v>
      </c>
      <c r="G103" s="6">
        <v>376125</v>
      </c>
      <c r="H103" s="6">
        <v>629626</v>
      </c>
      <c r="I103" s="6">
        <v>469019</v>
      </c>
      <c r="J103" s="6">
        <v>371389</v>
      </c>
      <c r="K103" s="6">
        <v>1846159</v>
      </c>
      <c r="L103" s="14" t="s">
        <v>22</v>
      </c>
      <c r="M103" s="14"/>
      <c r="N103" s="15">
        <v>20</v>
      </c>
      <c r="O103" s="30" t="s">
        <v>46</v>
      </c>
      <c r="P103" s="15"/>
      <c r="Q103" s="15">
        <v>0</v>
      </c>
      <c r="R103" s="27" t="s">
        <v>46</v>
      </c>
      <c r="S103" s="19" t="s">
        <v>48</v>
      </c>
      <c r="T103" s="15"/>
    </row>
    <row r="104" spans="1:20" x14ac:dyDescent="0.3">
      <c r="A104" s="39">
        <v>621790</v>
      </c>
      <c r="B104" s="5">
        <v>5</v>
      </c>
      <c r="C104" s="5">
        <v>3</v>
      </c>
      <c r="D104" s="5">
        <v>4</v>
      </c>
      <c r="E104" s="5">
        <v>2</v>
      </c>
      <c r="F104" s="6">
        <v>14</v>
      </c>
      <c r="G104" s="6">
        <v>69708</v>
      </c>
      <c r="H104" s="6">
        <v>26219</v>
      </c>
      <c r="I104" s="6">
        <v>48294</v>
      </c>
      <c r="J104" s="6">
        <v>40442</v>
      </c>
      <c r="K104" s="6">
        <v>184663</v>
      </c>
      <c r="L104" s="14" t="s">
        <v>22</v>
      </c>
      <c r="M104" s="14"/>
      <c r="N104" s="15">
        <v>20</v>
      </c>
      <c r="O104" s="30" t="s">
        <v>46</v>
      </c>
      <c r="P104" s="15"/>
      <c r="Q104" s="15">
        <v>0</v>
      </c>
      <c r="R104" s="27" t="s">
        <v>46</v>
      </c>
      <c r="S104" s="19" t="s">
        <v>48</v>
      </c>
      <c r="T104" s="15"/>
    </row>
    <row r="105" spans="1:20" x14ac:dyDescent="0.3">
      <c r="A105" s="11">
        <v>630392</v>
      </c>
      <c r="B105" s="5">
        <v>7</v>
      </c>
      <c r="C105" s="5">
        <v>6</v>
      </c>
      <c r="D105" s="5">
        <v>4</v>
      </c>
      <c r="E105" s="5">
        <v>6</v>
      </c>
      <c r="F105" s="6">
        <v>23</v>
      </c>
      <c r="G105" s="6">
        <v>88928</v>
      </c>
      <c r="H105" s="6">
        <v>180112</v>
      </c>
      <c r="I105" s="6">
        <v>138180</v>
      </c>
      <c r="J105" s="6">
        <v>480550</v>
      </c>
      <c r="K105" s="6">
        <v>887770</v>
      </c>
      <c r="L105" s="14" t="s">
        <v>20</v>
      </c>
      <c r="M105" s="14"/>
      <c r="N105" s="15">
        <v>25</v>
      </c>
      <c r="O105" s="15">
        <v>10</v>
      </c>
      <c r="P105" s="22" t="s">
        <v>44</v>
      </c>
      <c r="Q105" s="15">
        <v>0</v>
      </c>
      <c r="R105" s="30" t="s">
        <v>46</v>
      </c>
      <c r="S105" s="19" t="s">
        <v>28</v>
      </c>
      <c r="T105" s="15"/>
    </row>
    <row r="106" spans="1:20" x14ac:dyDescent="0.3">
      <c r="A106" s="39">
        <v>640299</v>
      </c>
      <c r="B106" s="5">
        <v>2</v>
      </c>
      <c r="C106" s="5">
        <v>4</v>
      </c>
      <c r="D106" s="5">
        <v>7</v>
      </c>
      <c r="E106" s="5">
        <v>2</v>
      </c>
      <c r="F106" s="6">
        <v>15</v>
      </c>
      <c r="G106" s="6">
        <v>1422</v>
      </c>
      <c r="H106" s="6">
        <v>6318</v>
      </c>
      <c r="I106" s="6">
        <v>8846</v>
      </c>
      <c r="J106" s="6">
        <v>165115</v>
      </c>
      <c r="K106" s="6">
        <v>181701</v>
      </c>
      <c r="L106" s="14" t="s">
        <v>22</v>
      </c>
      <c r="M106" s="14"/>
      <c r="N106" s="15" t="s">
        <v>34</v>
      </c>
      <c r="O106" s="15">
        <v>18</v>
      </c>
      <c r="P106" s="15">
        <v>50.45</v>
      </c>
      <c r="Q106" s="15" t="s">
        <v>25</v>
      </c>
      <c r="R106" s="15" t="s">
        <v>25</v>
      </c>
      <c r="S106" s="19" t="s">
        <v>48</v>
      </c>
      <c r="T106" s="15"/>
    </row>
    <row r="107" spans="1:20" x14ac:dyDescent="0.3">
      <c r="A107" s="39">
        <v>640399</v>
      </c>
      <c r="B107" s="5">
        <v>2</v>
      </c>
      <c r="C107" s="5">
        <v>4</v>
      </c>
      <c r="D107" s="5">
        <v>4</v>
      </c>
      <c r="E107" s="5">
        <v>2</v>
      </c>
      <c r="F107" s="6">
        <v>12</v>
      </c>
      <c r="G107" s="6">
        <v>121582</v>
      </c>
      <c r="H107" s="6">
        <v>5337</v>
      </c>
      <c r="I107" s="6">
        <v>2241</v>
      </c>
      <c r="J107" s="6">
        <v>40368</v>
      </c>
      <c r="K107" s="6">
        <v>169528</v>
      </c>
      <c r="L107" s="14" t="s">
        <v>22</v>
      </c>
      <c r="M107" s="14"/>
      <c r="N107" s="15">
        <v>25</v>
      </c>
      <c r="O107" s="15">
        <v>18</v>
      </c>
      <c r="P107" s="15">
        <v>50.45</v>
      </c>
      <c r="Q107" s="15">
        <v>0</v>
      </c>
      <c r="R107" s="15">
        <v>18</v>
      </c>
      <c r="S107" s="19" t="s">
        <v>48</v>
      </c>
      <c r="T107" s="15"/>
    </row>
    <row r="108" spans="1:20" x14ac:dyDescent="0.3">
      <c r="A108" s="39">
        <v>640419</v>
      </c>
      <c r="B108" s="5">
        <v>2</v>
      </c>
      <c r="C108" s="5">
        <v>4</v>
      </c>
      <c r="D108" s="5">
        <v>5</v>
      </c>
      <c r="E108" s="5">
        <v>3</v>
      </c>
      <c r="F108" s="6">
        <v>14</v>
      </c>
      <c r="G108" s="6">
        <v>1898</v>
      </c>
      <c r="H108" s="6">
        <v>46926</v>
      </c>
      <c r="I108" s="6">
        <v>18540</v>
      </c>
      <c r="J108" s="6">
        <v>12508</v>
      </c>
      <c r="K108" s="6">
        <v>79872</v>
      </c>
      <c r="L108" s="14" t="s">
        <v>22</v>
      </c>
      <c r="M108" s="14"/>
      <c r="N108" s="15">
        <v>25</v>
      </c>
      <c r="O108" s="15">
        <v>18</v>
      </c>
      <c r="P108" s="15">
        <v>50.45</v>
      </c>
      <c r="Q108" s="15" t="s">
        <v>25</v>
      </c>
      <c r="R108" s="15" t="s">
        <v>25</v>
      </c>
      <c r="S108" s="19" t="s">
        <v>48</v>
      </c>
      <c r="T108" s="15"/>
    </row>
    <row r="109" spans="1:20" x14ac:dyDescent="0.3">
      <c r="A109" s="39">
        <v>640590</v>
      </c>
      <c r="B109" s="5">
        <v>1</v>
      </c>
      <c r="C109" s="5">
        <v>4</v>
      </c>
      <c r="D109" s="5">
        <v>4</v>
      </c>
      <c r="E109" s="5">
        <v>5</v>
      </c>
      <c r="F109" s="6">
        <v>14</v>
      </c>
      <c r="G109" s="6">
        <v>26</v>
      </c>
      <c r="H109" s="6">
        <v>3241</v>
      </c>
      <c r="I109" s="6">
        <v>4825</v>
      </c>
      <c r="J109" s="6">
        <v>9748</v>
      </c>
      <c r="K109" s="6">
        <v>17840</v>
      </c>
      <c r="L109" s="14" t="s">
        <v>22</v>
      </c>
      <c r="M109" s="14"/>
      <c r="N109" s="15">
        <v>25</v>
      </c>
      <c r="O109" s="15">
        <v>18</v>
      </c>
      <c r="P109" s="15">
        <v>50.45</v>
      </c>
      <c r="Q109" s="15" t="s">
        <v>25</v>
      </c>
      <c r="R109" s="15" t="s">
        <v>25</v>
      </c>
      <c r="S109" s="19" t="s">
        <v>48</v>
      </c>
      <c r="T109" s="15"/>
    </row>
    <row r="110" spans="1:20" x14ac:dyDescent="0.3">
      <c r="A110" s="39">
        <v>640690</v>
      </c>
      <c r="B110" s="5">
        <v>5</v>
      </c>
      <c r="C110" s="5">
        <v>3</v>
      </c>
      <c r="D110" s="5">
        <v>5</v>
      </c>
      <c r="E110" s="5">
        <v>3</v>
      </c>
      <c r="F110" s="6">
        <v>16</v>
      </c>
      <c r="G110" s="6">
        <v>78047</v>
      </c>
      <c r="H110" s="6">
        <v>104592</v>
      </c>
      <c r="I110" s="6">
        <v>78655</v>
      </c>
      <c r="J110" s="6">
        <v>29321</v>
      </c>
      <c r="K110" s="6">
        <v>290615</v>
      </c>
      <c r="L110" s="14" t="s">
        <v>22</v>
      </c>
      <c r="M110" s="14"/>
      <c r="N110" s="15">
        <v>15</v>
      </c>
      <c r="O110" s="15">
        <v>18</v>
      </c>
      <c r="P110" s="15">
        <v>37.47</v>
      </c>
      <c r="Q110" s="15">
        <v>0</v>
      </c>
      <c r="R110" s="15">
        <v>18</v>
      </c>
      <c r="S110" s="19" t="s">
        <v>48</v>
      </c>
      <c r="T110" s="15"/>
    </row>
    <row r="111" spans="1:20" x14ac:dyDescent="0.3">
      <c r="A111" s="39">
        <v>650500</v>
      </c>
      <c r="B111" s="5">
        <v>3</v>
      </c>
      <c r="C111" s="5">
        <v>5</v>
      </c>
      <c r="D111" s="5">
        <v>5</v>
      </c>
      <c r="E111" s="5">
        <v>4</v>
      </c>
      <c r="F111" s="6">
        <v>17</v>
      </c>
      <c r="G111" s="6">
        <v>12022</v>
      </c>
      <c r="H111" s="6">
        <v>1866</v>
      </c>
      <c r="I111" s="6">
        <v>1569</v>
      </c>
      <c r="J111" s="6">
        <v>894</v>
      </c>
      <c r="K111" s="6">
        <v>16351</v>
      </c>
      <c r="L111" s="14" t="s">
        <v>38</v>
      </c>
      <c r="M111" s="14"/>
      <c r="N111" s="15">
        <v>10</v>
      </c>
      <c r="O111" s="15">
        <v>18</v>
      </c>
      <c r="P111" s="15">
        <v>30.98</v>
      </c>
      <c r="Q111" s="15">
        <v>0</v>
      </c>
      <c r="R111" s="15">
        <v>18</v>
      </c>
      <c r="S111" s="19" t="s">
        <v>48</v>
      </c>
      <c r="T111" s="15"/>
    </row>
    <row r="112" spans="1:20" x14ac:dyDescent="0.3">
      <c r="A112" s="39">
        <v>650610</v>
      </c>
      <c r="B112" s="5">
        <v>3</v>
      </c>
      <c r="C112" s="5">
        <v>8</v>
      </c>
      <c r="D112" s="5">
        <v>17</v>
      </c>
      <c r="E112" s="5">
        <v>4</v>
      </c>
      <c r="F112" s="6">
        <v>32</v>
      </c>
      <c r="G112" s="6">
        <v>15922</v>
      </c>
      <c r="H112" s="6">
        <v>35576</v>
      </c>
      <c r="I112" s="6">
        <v>57295</v>
      </c>
      <c r="J112" s="6">
        <v>4667</v>
      </c>
      <c r="K112" s="6">
        <v>113460</v>
      </c>
      <c r="L112" s="14" t="s">
        <v>22</v>
      </c>
      <c r="M112" s="14"/>
      <c r="N112" s="15">
        <v>10</v>
      </c>
      <c r="O112" s="15">
        <v>18</v>
      </c>
      <c r="P112" s="15">
        <v>30.98</v>
      </c>
      <c r="Q112" s="15">
        <v>0</v>
      </c>
      <c r="R112" s="15">
        <v>18</v>
      </c>
      <c r="S112" s="19" t="s">
        <v>48</v>
      </c>
      <c r="T112" s="15"/>
    </row>
    <row r="113" spans="1:20" x14ac:dyDescent="0.3">
      <c r="A113" s="39">
        <v>650699</v>
      </c>
      <c r="B113" s="5"/>
      <c r="C113" s="5">
        <v>3</v>
      </c>
      <c r="D113" s="5">
        <v>7</v>
      </c>
      <c r="E113" s="5">
        <v>1</v>
      </c>
      <c r="F113" s="6">
        <v>11</v>
      </c>
      <c r="G113" s="6"/>
      <c r="H113" s="6">
        <v>7209</v>
      </c>
      <c r="I113" s="6">
        <v>172930</v>
      </c>
      <c r="J113" s="6">
        <v>301099</v>
      </c>
      <c r="K113" s="6">
        <v>481238</v>
      </c>
      <c r="L113" s="14" t="s">
        <v>22</v>
      </c>
      <c r="M113" s="14"/>
      <c r="N113" s="15">
        <v>10</v>
      </c>
      <c r="O113" s="15">
        <v>18</v>
      </c>
      <c r="P113" s="15">
        <v>30.98</v>
      </c>
      <c r="Q113" s="15">
        <v>0</v>
      </c>
      <c r="R113" s="15">
        <v>18</v>
      </c>
      <c r="S113" s="19" t="s">
        <v>48</v>
      </c>
      <c r="T113" s="15"/>
    </row>
    <row r="114" spans="1:20" x14ac:dyDescent="0.3">
      <c r="A114" s="11">
        <v>670419</v>
      </c>
      <c r="B114" s="5">
        <v>4</v>
      </c>
      <c r="C114" s="5">
        <v>2</v>
      </c>
      <c r="D114" s="5">
        <v>2</v>
      </c>
      <c r="E114" s="5">
        <v>4</v>
      </c>
      <c r="F114" s="6">
        <v>12</v>
      </c>
      <c r="G114" s="6">
        <v>48223</v>
      </c>
      <c r="H114" s="6">
        <v>39058</v>
      </c>
      <c r="I114" s="6">
        <v>110013</v>
      </c>
      <c r="J114" s="6">
        <v>17846</v>
      </c>
      <c r="K114" s="6">
        <v>215140</v>
      </c>
      <c r="L114" s="14" t="s">
        <v>20</v>
      </c>
      <c r="M114" s="14"/>
      <c r="N114" s="15">
        <v>10</v>
      </c>
      <c r="O114" s="15">
        <v>18</v>
      </c>
      <c r="P114" s="15">
        <v>30.98</v>
      </c>
      <c r="Q114" s="15">
        <v>0</v>
      </c>
      <c r="R114" s="15">
        <v>18</v>
      </c>
      <c r="S114" s="19" t="s">
        <v>28</v>
      </c>
      <c r="T114" s="15"/>
    </row>
    <row r="115" spans="1:20" x14ac:dyDescent="0.3">
      <c r="A115" s="11">
        <v>691200</v>
      </c>
      <c r="B115" s="5">
        <v>6</v>
      </c>
      <c r="C115" s="5">
        <v>5</v>
      </c>
      <c r="D115" s="5">
        <v>7</v>
      </c>
      <c r="E115" s="5">
        <v>6</v>
      </c>
      <c r="F115" s="6">
        <v>24</v>
      </c>
      <c r="G115" s="6">
        <v>42367</v>
      </c>
      <c r="H115" s="6">
        <v>75018</v>
      </c>
      <c r="I115" s="6">
        <v>18047</v>
      </c>
      <c r="J115" s="6">
        <v>4889</v>
      </c>
      <c r="K115" s="6">
        <v>140321</v>
      </c>
      <c r="L115" s="14" t="s">
        <v>20</v>
      </c>
      <c r="M115" s="14"/>
      <c r="N115" s="15">
        <v>10</v>
      </c>
      <c r="O115" s="15">
        <v>12</v>
      </c>
      <c r="P115" s="15">
        <v>24.32</v>
      </c>
      <c r="Q115" s="15">
        <v>0</v>
      </c>
      <c r="R115" s="15">
        <v>12</v>
      </c>
      <c r="S115" s="19" t="s">
        <v>28</v>
      </c>
      <c r="T115" s="15"/>
    </row>
    <row r="116" spans="1:20" x14ac:dyDescent="0.3">
      <c r="A116" s="11">
        <v>701349</v>
      </c>
      <c r="B116" s="5">
        <v>3</v>
      </c>
      <c r="C116" s="5">
        <v>2</v>
      </c>
      <c r="D116" s="5">
        <v>4</v>
      </c>
      <c r="E116" s="5">
        <v>3</v>
      </c>
      <c r="F116" s="6">
        <v>12</v>
      </c>
      <c r="G116" s="6">
        <v>197251</v>
      </c>
      <c r="H116" s="6">
        <v>124494</v>
      </c>
      <c r="I116" s="6">
        <v>402791</v>
      </c>
      <c r="J116" s="6">
        <v>186958</v>
      </c>
      <c r="K116" s="6">
        <v>911494</v>
      </c>
      <c r="L116" s="14" t="s">
        <v>20</v>
      </c>
      <c r="M116" s="14"/>
      <c r="N116" s="15">
        <v>10</v>
      </c>
      <c r="O116" s="15">
        <v>18</v>
      </c>
      <c r="P116" s="15">
        <v>30.98</v>
      </c>
      <c r="Q116" s="15">
        <v>0</v>
      </c>
      <c r="R116" s="15">
        <v>18</v>
      </c>
      <c r="S116" s="19" t="s">
        <v>28</v>
      </c>
      <c r="T116" s="15"/>
    </row>
    <row r="117" spans="1:20" x14ac:dyDescent="0.3">
      <c r="A117" s="11">
        <v>711311</v>
      </c>
      <c r="B117" s="5">
        <v>5</v>
      </c>
      <c r="C117" s="5">
        <v>6</v>
      </c>
      <c r="D117" s="5">
        <v>2</v>
      </c>
      <c r="E117" s="5">
        <v>2</v>
      </c>
      <c r="F117" s="6">
        <v>15</v>
      </c>
      <c r="G117" s="6">
        <v>5014288</v>
      </c>
      <c r="H117" s="6">
        <v>12711862</v>
      </c>
      <c r="I117" s="6">
        <v>43898</v>
      </c>
      <c r="J117" s="6">
        <v>46855</v>
      </c>
      <c r="K117" s="6">
        <v>17816903</v>
      </c>
      <c r="L117" s="14" t="s">
        <v>20</v>
      </c>
      <c r="M117" s="14"/>
      <c r="N117" s="15">
        <v>20</v>
      </c>
      <c r="O117" s="15">
        <v>3</v>
      </c>
      <c r="P117" s="15">
        <v>25.66</v>
      </c>
      <c r="Q117" s="15">
        <v>0</v>
      </c>
      <c r="R117" s="15">
        <v>3</v>
      </c>
      <c r="S117" s="19" t="s">
        <v>28</v>
      </c>
      <c r="T117" s="15"/>
    </row>
    <row r="118" spans="1:20" x14ac:dyDescent="0.3">
      <c r="A118" s="11">
        <v>711319</v>
      </c>
      <c r="B118" s="5">
        <v>10</v>
      </c>
      <c r="C118" s="5">
        <v>14</v>
      </c>
      <c r="D118" s="5">
        <v>3</v>
      </c>
      <c r="E118" s="5">
        <v>2</v>
      </c>
      <c r="F118" s="6">
        <v>29</v>
      </c>
      <c r="G118" s="6">
        <v>31499938</v>
      </c>
      <c r="H118" s="6">
        <v>61000068</v>
      </c>
      <c r="I118" s="6">
        <v>533327</v>
      </c>
      <c r="J118" s="6">
        <v>219811</v>
      </c>
      <c r="K118" s="6">
        <v>93253144</v>
      </c>
      <c r="L118" s="14" t="s">
        <v>20</v>
      </c>
      <c r="M118" s="14"/>
      <c r="N118" s="15">
        <v>20</v>
      </c>
      <c r="O118" s="15">
        <v>3</v>
      </c>
      <c r="P118" s="15">
        <v>25.66</v>
      </c>
      <c r="Q118" s="15">
        <v>0</v>
      </c>
      <c r="R118" s="15">
        <v>3</v>
      </c>
      <c r="S118" s="19" t="s">
        <v>28</v>
      </c>
      <c r="T118" s="15"/>
    </row>
    <row r="119" spans="1:20" x14ac:dyDescent="0.3">
      <c r="A119" s="11">
        <v>711419</v>
      </c>
      <c r="B119" s="5">
        <v>7</v>
      </c>
      <c r="C119" s="5">
        <v>11</v>
      </c>
      <c r="D119" s="5"/>
      <c r="E119" s="5"/>
      <c r="F119" s="6">
        <v>18</v>
      </c>
      <c r="G119" s="6">
        <v>99758696</v>
      </c>
      <c r="H119" s="6">
        <v>1390933846</v>
      </c>
      <c r="I119" s="6"/>
      <c r="J119" s="6"/>
      <c r="K119" s="6">
        <v>1490692542</v>
      </c>
      <c r="L119" s="14" t="s">
        <v>20</v>
      </c>
      <c r="M119" s="14"/>
      <c r="N119" s="15">
        <v>20</v>
      </c>
      <c r="O119" s="15">
        <v>3</v>
      </c>
      <c r="P119" s="15">
        <v>25.66</v>
      </c>
      <c r="Q119" s="15">
        <v>0</v>
      </c>
      <c r="R119" s="15">
        <v>3</v>
      </c>
      <c r="S119" s="19" t="s">
        <v>28</v>
      </c>
      <c r="T119" s="15"/>
    </row>
    <row r="120" spans="1:20" x14ac:dyDescent="0.3">
      <c r="A120" s="11">
        <v>711719</v>
      </c>
      <c r="B120" s="5">
        <v>10</v>
      </c>
      <c r="C120" s="5">
        <v>11</v>
      </c>
      <c r="D120" s="5">
        <v>10</v>
      </c>
      <c r="E120" s="5">
        <v>7</v>
      </c>
      <c r="F120" s="6">
        <v>38</v>
      </c>
      <c r="G120" s="6">
        <v>78750</v>
      </c>
      <c r="H120" s="6">
        <v>303711</v>
      </c>
      <c r="I120" s="6">
        <v>276945</v>
      </c>
      <c r="J120" s="6">
        <v>247213</v>
      </c>
      <c r="K120" s="6">
        <v>906619</v>
      </c>
      <c r="L120" s="14" t="s">
        <v>20</v>
      </c>
      <c r="M120" s="14"/>
      <c r="N120" s="15">
        <v>20</v>
      </c>
      <c r="O120" s="15">
        <v>3</v>
      </c>
      <c r="P120" s="15">
        <v>25.66</v>
      </c>
      <c r="Q120" s="15">
        <v>0</v>
      </c>
      <c r="R120" s="15">
        <v>3</v>
      </c>
      <c r="S120" s="19" t="s">
        <v>28</v>
      </c>
      <c r="T120" s="15"/>
    </row>
    <row r="121" spans="1:20" x14ac:dyDescent="0.3">
      <c r="A121" s="11">
        <v>711790</v>
      </c>
      <c r="B121" s="5">
        <v>6</v>
      </c>
      <c r="C121" s="5">
        <v>7</v>
      </c>
      <c r="D121" s="5">
        <v>5</v>
      </c>
      <c r="E121" s="5">
        <v>3</v>
      </c>
      <c r="F121" s="6">
        <v>21</v>
      </c>
      <c r="G121" s="6">
        <v>40350</v>
      </c>
      <c r="H121" s="6">
        <v>13795</v>
      </c>
      <c r="I121" s="6">
        <v>38720</v>
      </c>
      <c r="J121" s="6">
        <v>9923</v>
      </c>
      <c r="K121" s="6">
        <v>102788</v>
      </c>
      <c r="L121" s="14" t="s">
        <v>20</v>
      </c>
      <c r="M121" s="14"/>
      <c r="N121" s="15">
        <v>20</v>
      </c>
      <c r="O121" s="15">
        <v>3</v>
      </c>
      <c r="P121" s="15">
        <v>25.66</v>
      </c>
      <c r="Q121" s="15">
        <v>0</v>
      </c>
      <c r="R121" s="15">
        <v>3</v>
      </c>
      <c r="S121" s="19" t="s">
        <v>28</v>
      </c>
      <c r="T121" s="15"/>
    </row>
    <row r="122" spans="1:20" x14ac:dyDescent="0.3">
      <c r="A122" s="25">
        <v>731700</v>
      </c>
      <c r="B122" s="5">
        <v>8</v>
      </c>
      <c r="C122" s="5">
        <v>5</v>
      </c>
      <c r="D122" s="5">
        <v>12</v>
      </c>
      <c r="E122" s="5">
        <v>11</v>
      </c>
      <c r="F122" s="6">
        <v>36</v>
      </c>
      <c r="G122" s="6">
        <v>258084</v>
      </c>
      <c r="H122" s="6">
        <v>359532</v>
      </c>
      <c r="I122" s="6">
        <v>461520</v>
      </c>
      <c r="J122" s="6">
        <v>36819</v>
      </c>
      <c r="K122" s="6">
        <v>1115955</v>
      </c>
      <c r="L122" s="58" t="s">
        <v>20</v>
      </c>
      <c r="M122" s="31"/>
      <c r="N122" s="20"/>
      <c r="O122" s="20"/>
      <c r="P122" s="20"/>
      <c r="Q122" s="15">
        <v>0</v>
      </c>
      <c r="R122" s="15"/>
      <c r="S122" s="19" t="s">
        <v>28</v>
      </c>
      <c r="T122" s="15"/>
    </row>
    <row r="123" spans="1:20" x14ac:dyDescent="0.3">
      <c r="A123" s="11">
        <v>73170011</v>
      </c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0"/>
      <c r="M123" s="33"/>
      <c r="N123" s="15">
        <v>10</v>
      </c>
      <c r="O123" s="15">
        <v>12</v>
      </c>
      <c r="P123" s="15">
        <v>24.32</v>
      </c>
      <c r="Q123" s="15">
        <v>0</v>
      </c>
      <c r="R123" s="15">
        <v>12</v>
      </c>
      <c r="S123" s="19" t="s">
        <v>28</v>
      </c>
      <c r="T123" s="15"/>
    </row>
    <row r="124" spans="1:20" x14ac:dyDescent="0.3">
      <c r="A124" s="11">
        <v>732393</v>
      </c>
      <c r="B124" s="5">
        <v>5</v>
      </c>
      <c r="C124" s="5">
        <v>5</v>
      </c>
      <c r="D124" s="5">
        <v>12</v>
      </c>
      <c r="E124" s="5">
        <v>7</v>
      </c>
      <c r="F124" s="6">
        <v>29</v>
      </c>
      <c r="G124" s="6">
        <v>46852</v>
      </c>
      <c r="H124" s="6">
        <v>154878</v>
      </c>
      <c r="I124" s="6">
        <v>209907</v>
      </c>
      <c r="J124" s="6">
        <v>102957</v>
      </c>
      <c r="K124" s="6">
        <v>514594</v>
      </c>
      <c r="L124" s="58" t="s">
        <v>20</v>
      </c>
      <c r="M124" s="31"/>
      <c r="N124" s="15">
        <v>10</v>
      </c>
      <c r="O124" s="15">
        <v>12</v>
      </c>
      <c r="P124" s="15">
        <v>24.32</v>
      </c>
      <c r="Q124" s="15">
        <v>0</v>
      </c>
      <c r="R124" s="15">
        <v>12</v>
      </c>
      <c r="S124" s="19" t="s">
        <v>28</v>
      </c>
      <c r="T124" s="15"/>
    </row>
    <row r="125" spans="1:20" x14ac:dyDescent="0.3">
      <c r="A125" s="11">
        <v>73239410</v>
      </c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0"/>
      <c r="M125" s="33"/>
      <c r="N125" s="15">
        <v>10</v>
      </c>
      <c r="O125" s="15">
        <v>18</v>
      </c>
      <c r="P125" s="15">
        <v>30.98</v>
      </c>
      <c r="Q125" s="15">
        <v>0</v>
      </c>
      <c r="R125" s="15">
        <v>18</v>
      </c>
      <c r="S125" s="19" t="s">
        <v>28</v>
      </c>
      <c r="T125" s="15"/>
    </row>
    <row r="126" spans="1:20" x14ac:dyDescent="0.3">
      <c r="A126" s="11">
        <v>732399</v>
      </c>
      <c r="B126" s="5">
        <v>6</v>
      </c>
      <c r="C126" s="5">
        <v>7</v>
      </c>
      <c r="D126" s="5">
        <v>13</v>
      </c>
      <c r="E126" s="5">
        <v>4</v>
      </c>
      <c r="F126" s="6">
        <v>30</v>
      </c>
      <c r="G126" s="6">
        <v>118325</v>
      </c>
      <c r="H126" s="6">
        <v>10653</v>
      </c>
      <c r="I126" s="6">
        <v>254882</v>
      </c>
      <c r="J126" s="6">
        <v>3340</v>
      </c>
      <c r="K126" s="6">
        <v>387200</v>
      </c>
      <c r="L126" s="14" t="s">
        <v>20</v>
      </c>
      <c r="M126" s="14"/>
      <c r="N126" s="15">
        <v>10</v>
      </c>
      <c r="O126" s="15">
        <v>12</v>
      </c>
      <c r="P126" s="15">
        <v>24.32</v>
      </c>
      <c r="Q126" s="15">
        <v>0</v>
      </c>
      <c r="R126" s="15">
        <v>12</v>
      </c>
      <c r="S126" s="19" t="s">
        <v>28</v>
      </c>
      <c r="T126" s="15"/>
    </row>
    <row r="127" spans="1:20" x14ac:dyDescent="0.3">
      <c r="A127" s="11">
        <v>761510</v>
      </c>
      <c r="B127" s="5">
        <v>4</v>
      </c>
      <c r="C127" s="5">
        <v>4</v>
      </c>
      <c r="D127" s="5">
        <v>7</v>
      </c>
      <c r="E127" s="5">
        <v>6</v>
      </c>
      <c r="F127" s="6">
        <v>21</v>
      </c>
      <c r="G127" s="6">
        <v>146729</v>
      </c>
      <c r="H127" s="6">
        <v>54523</v>
      </c>
      <c r="I127" s="6">
        <v>11454</v>
      </c>
      <c r="J127" s="6">
        <v>14510</v>
      </c>
      <c r="K127" s="6">
        <v>227216</v>
      </c>
      <c r="L127" s="14" t="s">
        <v>20</v>
      </c>
      <c r="M127" s="14"/>
      <c r="N127" s="15">
        <v>10</v>
      </c>
      <c r="O127" s="15">
        <v>12</v>
      </c>
      <c r="P127" s="15">
        <v>24.32</v>
      </c>
      <c r="Q127" s="15">
        <v>0</v>
      </c>
      <c r="R127" s="15">
        <v>12</v>
      </c>
      <c r="S127" s="19" t="s">
        <v>28</v>
      </c>
      <c r="T127" s="15"/>
    </row>
    <row r="128" spans="1:20" x14ac:dyDescent="0.3">
      <c r="A128" s="11">
        <v>821410</v>
      </c>
      <c r="B128" s="5">
        <v>7</v>
      </c>
      <c r="C128" s="5">
        <v>5</v>
      </c>
      <c r="D128" s="5">
        <v>5</v>
      </c>
      <c r="E128" s="5">
        <v>1</v>
      </c>
      <c r="F128" s="6">
        <v>18</v>
      </c>
      <c r="G128" s="6">
        <v>78730</v>
      </c>
      <c r="H128" s="6">
        <v>23430</v>
      </c>
      <c r="I128" s="6">
        <v>45911</v>
      </c>
      <c r="J128" s="6">
        <v>240</v>
      </c>
      <c r="K128" s="6">
        <v>148311</v>
      </c>
      <c r="L128" s="14" t="s">
        <v>20</v>
      </c>
      <c r="M128" s="14"/>
      <c r="N128" s="15">
        <v>10</v>
      </c>
      <c r="O128" s="15">
        <v>12</v>
      </c>
      <c r="P128" s="15">
        <v>24.32</v>
      </c>
      <c r="Q128" s="15">
        <v>0</v>
      </c>
      <c r="R128" s="15">
        <v>12</v>
      </c>
      <c r="S128" s="19" t="s">
        <v>28</v>
      </c>
      <c r="T128" s="15"/>
    </row>
    <row r="129" spans="1:20" x14ac:dyDescent="0.3">
      <c r="A129" s="11">
        <v>830520</v>
      </c>
      <c r="B129" s="5">
        <v>4</v>
      </c>
      <c r="C129" s="5">
        <v>3</v>
      </c>
      <c r="D129" s="5">
        <v>3</v>
      </c>
      <c r="E129" s="5">
        <v>1</v>
      </c>
      <c r="F129" s="6">
        <v>11</v>
      </c>
      <c r="G129" s="6">
        <v>15505</v>
      </c>
      <c r="H129" s="6">
        <v>12021</v>
      </c>
      <c r="I129" s="6">
        <v>9661</v>
      </c>
      <c r="J129" s="6">
        <v>7992</v>
      </c>
      <c r="K129" s="6">
        <v>45179</v>
      </c>
      <c r="L129" s="14" t="s">
        <v>20</v>
      </c>
      <c r="M129" s="14"/>
      <c r="N129" s="15">
        <v>10</v>
      </c>
      <c r="O129" s="15">
        <v>18</v>
      </c>
      <c r="P129" s="15">
        <v>30.98</v>
      </c>
      <c r="Q129" s="15">
        <v>0</v>
      </c>
      <c r="R129" s="15">
        <v>18</v>
      </c>
      <c r="S129" s="19" t="s">
        <v>28</v>
      </c>
      <c r="T129" s="15"/>
    </row>
    <row r="130" spans="1:20" x14ac:dyDescent="0.3">
      <c r="A130" s="25">
        <v>847290</v>
      </c>
      <c r="B130" s="5">
        <v>17</v>
      </c>
      <c r="C130" s="5">
        <v>16</v>
      </c>
      <c r="D130" s="5">
        <v>16</v>
      </c>
      <c r="E130" s="5">
        <v>10</v>
      </c>
      <c r="F130" s="6">
        <v>59</v>
      </c>
      <c r="G130" s="6">
        <v>13049234</v>
      </c>
      <c r="H130" s="6">
        <v>1856407</v>
      </c>
      <c r="I130" s="6">
        <v>3147416</v>
      </c>
      <c r="J130" s="6">
        <v>1573823</v>
      </c>
      <c r="K130" s="6">
        <v>19626880</v>
      </c>
      <c r="L130" s="58" t="s">
        <v>20</v>
      </c>
      <c r="M130" s="31"/>
      <c r="N130" s="18"/>
      <c r="O130" s="18"/>
      <c r="P130" s="18"/>
      <c r="Q130" s="15"/>
      <c r="R130" s="15"/>
      <c r="S130" s="19"/>
      <c r="T130" s="15"/>
    </row>
    <row r="131" spans="1:20" x14ac:dyDescent="0.3">
      <c r="A131" s="11">
        <v>84729010</v>
      </c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59"/>
      <c r="M131" s="32"/>
      <c r="N131" s="15">
        <v>10</v>
      </c>
      <c r="O131" s="15">
        <v>18</v>
      </c>
      <c r="P131" s="15">
        <v>30.98</v>
      </c>
      <c r="Q131" s="15">
        <v>5</v>
      </c>
      <c r="R131" s="15">
        <v>24.49</v>
      </c>
      <c r="S131" s="19" t="s">
        <v>47</v>
      </c>
      <c r="T131" s="15"/>
    </row>
    <row r="132" spans="1:20" x14ac:dyDescent="0.3">
      <c r="A132" s="11">
        <v>84729020</v>
      </c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59"/>
      <c r="M132" s="32"/>
      <c r="N132" s="15">
        <v>7.5</v>
      </c>
      <c r="O132" s="15">
        <v>18</v>
      </c>
      <c r="P132" s="15">
        <v>27.734999999999999</v>
      </c>
      <c r="Q132" s="15">
        <v>5</v>
      </c>
      <c r="R132" s="15">
        <v>24.49</v>
      </c>
      <c r="S132" s="19" t="s">
        <v>47</v>
      </c>
      <c r="T132" s="15"/>
    </row>
    <row r="133" spans="1:20" x14ac:dyDescent="0.3">
      <c r="A133" s="11">
        <v>84729030</v>
      </c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59"/>
      <c r="M133" s="32"/>
      <c r="N133" s="15">
        <v>7.5</v>
      </c>
      <c r="O133" s="15">
        <v>18</v>
      </c>
      <c r="P133" s="15">
        <v>27.734999999999999</v>
      </c>
      <c r="Q133" s="15">
        <v>0</v>
      </c>
      <c r="R133" s="15">
        <v>18</v>
      </c>
      <c r="S133" s="19" t="s">
        <v>47</v>
      </c>
      <c r="T133" s="15"/>
    </row>
    <row r="134" spans="1:20" x14ac:dyDescent="0.3">
      <c r="A134" s="11">
        <v>84729040</v>
      </c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59"/>
      <c r="M134" s="32"/>
      <c r="N134" s="15">
        <v>7.5</v>
      </c>
      <c r="O134" s="15">
        <v>18</v>
      </c>
      <c r="P134" s="15">
        <v>27.734999999999999</v>
      </c>
      <c r="Q134" s="15">
        <v>5</v>
      </c>
      <c r="R134" s="15">
        <v>24.49</v>
      </c>
      <c r="S134" s="19" t="s">
        <v>47</v>
      </c>
      <c r="T134" s="15"/>
    </row>
    <row r="135" spans="1:20" x14ac:dyDescent="0.3">
      <c r="A135" s="11">
        <v>84729091</v>
      </c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59"/>
      <c r="M135" s="32"/>
      <c r="N135" s="15">
        <v>0</v>
      </c>
      <c r="O135" s="15">
        <v>18</v>
      </c>
      <c r="P135" s="15">
        <v>18</v>
      </c>
      <c r="Q135" s="15">
        <v>5</v>
      </c>
      <c r="R135" s="15">
        <v>24.49</v>
      </c>
      <c r="S135" s="19" t="s">
        <v>47</v>
      </c>
      <c r="T135" s="15"/>
    </row>
    <row r="136" spans="1:20" x14ac:dyDescent="0.3">
      <c r="A136" s="11">
        <v>84729092</v>
      </c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59"/>
      <c r="M136" s="32"/>
      <c r="N136" s="15">
        <v>10</v>
      </c>
      <c r="O136" s="15">
        <v>18</v>
      </c>
      <c r="P136" s="15">
        <v>30.98</v>
      </c>
      <c r="Q136" s="15">
        <v>5</v>
      </c>
      <c r="R136" s="15">
        <v>24.49</v>
      </c>
      <c r="S136" s="19" t="s">
        <v>47</v>
      </c>
      <c r="T136" s="15"/>
    </row>
    <row r="137" spans="1:20" x14ac:dyDescent="0.3">
      <c r="A137" s="11">
        <v>84729093</v>
      </c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59"/>
      <c r="M137" s="32"/>
      <c r="N137" s="15">
        <v>7.5</v>
      </c>
      <c r="O137" s="15">
        <v>18</v>
      </c>
      <c r="P137" s="15">
        <v>27.734999999999999</v>
      </c>
      <c r="Q137" s="15">
        <v>5</v>
      </c>
      <c r="R137" s="15">
        <v>24.49</v>
      </c>
      <c r="S137" s="19" t="s">
        <v>47</v>
      </c>
      <c r="T137" s="15"/>
    </row>
    <row r="138" spans="1:20" x14ac:dyDescent="0.3">
      <c r="A138" s="11">
        <v>84729094</v>
      </c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59"/>
      <c r="M138" s="32"/>
      <c r="N138" s="15">
        <v>7.5</v>
      </c>
      <c r="O138" s="15">
        <v>18</v>
      </c>
      <c r="P138" s="15">
        <v>27.734999999999999</v>
      </c>
      <c r="Q138" s="15">
        <v>5</v>
      </c>
      <c r="R138" s="15">
        <v>24.49</v>
      </c>
      <c r="S138" s="19" t="s">
        <v>47</v>
      </c>
      <c r="T138" s="15"/>
    </row>
    <row r="139" spans="1:20" x14ac:dyDescent="0.3">
      <c r="A139" s="11">
        <v>84729095</v>
      </c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59"/>
      <c r="M139" s="32"/>
      <c r="N139" s="15">
        <v>10</v>
      </c>
      <c r="O139" s="15">
        <v>18</v>
      </c>
      <c r="P139" s="15">
        <v>30.98</v>
      </c>
      <c r="Q139" s="15">
        <v>5</v>
      </c>
      <c r="R139" s="15">
        <v>24.49</v>
      </c>
      <c r="S139" s="19" t="s">
        <v>47</v>
      </c>
      <c r="T139" s="15"/>
    </row>
    <row r="140" spans="1:20" x14ac:dyDescent="0.3">
      <c r="A140" s="11">
        <v>84729099</v>
      </c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60"/>
      <c r="M140" s="33"/>
      <c r="N140" s="15">
        <v>7.5</v>
      </c>
      <c r="O140" s="15">
        <v>18</v>
      </c>
      <c r="P140" s="15">
        <v>27.734999999999999</v>
      </c>
      <c r="Q140" s="15">
        <v>5</v>
      </c>
      <c r="R140" s="15">
        <v>24.49</v>
      </c>
      <c r="S140" s="19" t="s">
        <v>47</v>
      </c>
      <c r="T140" s="15"/>
    </row>
    <row r="141" spans="1:20" x14ac:dyDescent="0.3">
      <c r="A141" s="11">
        <v>900130</v>
      </c>
      <c r="B141" s="5">
        <v>25</v>
      </c>
      <c r="C141" s="5">
        <v>21</v>
      </c>
      <c r="D141" s="5">
        <v>17</v>
      </c>
      <c r="E141" s="5">
        <v>18</v>
      </c>
      <c r="F141" s="6">
        <v>81</v>
      </c>
      <c r="G141" s="6">
        <v>1003022</v>
      </c>
      <c r="H141" s="6">
        <v>984263</v>
      </c>
      <c r="I141" s="6">
        <v>1393229</v>
      </c>
      <c r="J141" s="6">
        <v>1486533</v>
      </c>
      <c r="K141" s="6">
        <v>4867047</v>
      </c>
      <c r="L141" s="14" t="s">
        <v>20</v>
      </c>
      <c r="M141" s="14"/>
      <c r="N141" s="15">
        <v>10</v>
      </c>
      <c r="O141" s="15">
        <v>12</v>
      </c>
      <c r="P141" s="15">
        <v>24.32</v>
      </c>
      <c r="Q141" s="15">
        <v>0</v>
      </c>
      <c r="R141" s="15">
        <v>12</v>
      </c>
      <c r="S141" s="19" t="s">
        <v>28</v>
      </c>
      <c r="T141" s="15"/>
    </row>
    <row r="142" spans="1:20" x14ac:dyDescent="0.3">
      <c r="A142" s="11">
        <v>900150</v>
      </c>
      <c r="B142" s="5">
        <v>9</v>
      </c>
      <c r="C142" s="5">
        <v>8</v>
      </c>
      <c r="D142" s="5">
        <v>8</v>
      </c>
      <c r="E142" s="5">
        <v>7</v>
      </c>
      <c r="F142" s="6">
        <v>32</v>
      </c>
      <c r="G142" s="6">
        <v>571227</v>
      </c>
      <c r="H142" s="6">
        <v>834583</v>
      </c>
      <c r="I142" s="6">
        <v>733605</v>
      </c>
      <c r="J142" s="6">
        <v>741186</v>
      </c>
      <c r="K142" s="6">
        <v>2880601</v>
      </c>
      <c r="L142" s="14" t="s">
        <v>20</v>
      </c>
      <c r="M142" s="14"/>
      <c r="N142" s="15">
        <v>10</v>
      </c>
      <c r="O142" s="15">
        <v>12</v>
      </c>
      <c r="P142" s="15">
        <v>24.32</v>
      </c>
      <c r="Q142" s="15">
        <v>0</v>
      </c>
      <c r="R142" s="15">
        <v>12</v>
      </c>
      <c r="S142" s="19" t="s">
        <v>28</v>
      </c>
      <c r="T142" s="15"/>
    </row>
    <row r="143" spans="1:20" x14ac:dyDescent="0.3">
      <c r="A143" s="11">
        <v>900311</v>
      </c>
      <c r="B143" s="5">
        <v>6</v>
      </c>
      <c r="C143" s="5">
        <v>4</v>
      </c>
      <c r="D143" s="5">
        <v>5</v>
      </c>
      <c r="E143" s="5">
        <v>3</v>
      </c>
      <c r="F143" s="6">
        <v>18</v>
      </c>
      <c r="G143" s="6">
        <v>36835</v>
      </c>
      <c r="H143" s="6">
        <v>25268</v>
      </c>
      <c r="I143" s="6">
        <v>25565</v>
      </c>
      <c r="J143" s="6">
        <v>6864</v>
      </c>
      <c r="K143" s="6">
        <v>94532</v>
      </c>
      <c r="L143" s="14" t="s">
        <v>20</v>
      </c>
      <c r="M143" s="14"/>
      <c r="N143" s="15">
        <v>10</v>
      </c>
      <c r="O143" s="15">
        <v>12</v>
      </c>
      <c r="P143" s="15">
        <v>24.32</v>
      </c>
      <c r="Q143" s="15">
        <v>0</v>
      </c>
      <c r="R143" s="15">
        <v>12</v>
      </c>
      <c r="S143" s="19" t="s">
        <v>28</v>
      </c>
      <c r="T143" s="15"/>
    </row>
    <row r="144" spans="1:20" x14ac:dyDescent="0.3">
      <c r="A144" s="11">
        <v>900319</v>
      </c>
      <c r="B144" s="5">
        <v>4</v>
      </c>
      <c r="C144" s="5">
        <v>6</v>
      </c>
      <c r="D144" s="5">
        <v>6</v>
      </c>
      <c r="E144" s="5">
        <v>2</v>
      </c>
      <c r="F144" s="6">
        <v>18</v>
      </c>
      <c r="G144" s="6">
        <v>57126</v>
      </c>
      <c r="H144" s="6">
        <v>48889</v>
      </c>
      <c r="I144" s="6">
        <v>83104</v>
      </c>
      <c r="J144" s="6">
        <v>2811</v>
      </c>
      <c r="K144" s="6">
        <v>191930</v>
      </c>
      <c r="L144" s="14" t="s">
        <v>20</v>
      </c>
      <c r="M144" s="14"/>
      <c r="N144" s="15">
        <v>10</v>
      </c>
      <c r="O144" s="15">
        <v>12</v>
      </c>
      <c r="P144" s="15">
        <v>24.32</v>
      </c>
      <c r="Q144" s="15">
        <v>0</v>
      </c>
      <c r="R144" s="15">
        <v>12</v>
      </c>
      <c r="S144" s="19" t="s">
        <v>28</v>
      </c>
      <c r="T144" s="15"/>
    </row>
    <row r="145" spans="1:20" x14ac:dyDescent="0.3">
      <c r="A145" s="11">
        <v>900410</v>
      </c>
      <c r="B145" s="5">
        <v>5</v>
      </c>
      <c r="C145" s="5">
        <v>10</v>
      </c>
      <c r="D145" s="5">
        <v>7</v>
      </c>
      <c r="E145" s="5">
        <v>4</v>
      </c>
      <c r="F145" s="6">
        <v>26</v>
      </c>
      <c r="G145" s="6">
        <v>186469</v>
      </c>
      <c r="H145" s="6">
        <v>103671</v>
      </c>
      <c r="I145" s="6">
        <v>67876</v>
      </c>
      <c r="J145" s="6">
        <v>31803</v>
      </c>
      <c r="K145" s="6">
        <v>389819</v>
      </c>
      <c r="L145" s="14" t="s">
        <v>20</v>
      </c>
      <c r="M145" s="14"/>
      <c r="N145" s="15">
        <v>20</v>
      </c>
      <c r="O145" s="15">
        <v>18</v>
      </c>
      <c r="P145" s="15">
        <v>43.96</v>
      </c>
      <c r="Q145" s="15">
        <v>0</v>
      </c>
      <c r="R145" s="15">
        <v>18</v>
      </c>
      <c r="S145" s="19" t="s">
        <v>28</v>
      </c>
      <c r="T145" s="15"/>
    </row>
    <row r="146" spans="1:20" x14ac:dyDescent="0.3">
      <c r="A146" s="25">
        <v>900490</v>
      </c>
      <c r="B146" s="5">
        <v>9</v>
      </c>
      <c r="C146" s="5">
        <v>8</v>
      </c>
      <c r="D146" s="5">
        <v>6</v>
      </c>
      <c r="E146" s="5">
        <v>6</v>
      </c>
      <c r="F146" s="6">
        <v>29</v>
      </c>
      <c r="G146" s="6">
        <v>53857</v>
      </c>
      <c r="H146" s="6">
        <v>29177</v>
      </c>
      <c r="I146" s="6">
        <v>21379</v>
      </c>
      <c r="J146" s="6">
        <v>12736</v>
      </c>
      <c r="K146" s="6">
        <v>117149</v>
      </c>
      <c r="L146" s="58" t="s">
        <v>20</v>
      </c>
      <c r="M146" s="31"/>
      <c r="N146" s="15"/>
      <c r="O146" s="15"/>
      <c r="P146" s="15"/>
      <c r="Q146" s="15"/>
      <c r="R146" s="15"/>
      <c r="S146" s="19"/>
      <c r="T146" s="15"/>
    </row>
    <row r="147" spans="1:20" x14ac:dyDescent="0.3">
      <c r="A147" s="11">
        <v>90049010</v>
      </c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59"/>
      <c r="M147" s="32"/>
      <c r="N147" s="15">
        <v>10</v>
      </c>
      <c r="O147" s="15">
        <v>18</v>
      </c>
      <c r="P147" s="15">
        <v>30.98</v>
      </c>
      <c r="Q147" s="15">
        <v>0</v>
      </c>
      <c r="R147" s="15">
        <v>18</v>
      </c>
      <c r="S147" s="19" t="s">
        <v>28</v>
      </c>
      <c r="T147" s="15"/>
    </row>
    <row r="148" spans="1:20" x14ac:dyDescent="0.3">
      <c r="A148" s="11">
        <v>90049020</v>
      </c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59"/>
      <c r="M148" s="32"/>
      <c r="N148" s="15">
        <v>10</v>
      </c>
      <c r="O148" s="15">
        <v>18</v>
      </c>
      <c r="P148" s="15">
        <v>30.98</v>
      </c>
      <c r="Q148" s="15">
        <v>0</v>
      </c>
      <c r="R148" s="15">
        <v>18</v>
      </c>
      <c r="S148" s="19" t="s">
        <v>28</v>
      </c>
      <c r="T148" s="15"/>
    </row>
    <row r="149" spans="1:20" x14ac:dyDescent="0.3">
      <c r="A149" s="39">
        <v>90049090</v>
      </c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0"/>
      <c r="M149" s="33"/>
      <c r="N149" s="15">
        <v>10</v>
      </c>
      <c r="O149" s="27" t="s">
        <v>50</v>
      </c>
      <c r="P149" s="15"/>
      <c r="Q149" s="15">
        <v>0</v>
      </c>
      <c r="R149" s="27" t="s">
        <v>50</v>
      </c>
      <c r="S149" s="19" t="s">
        <v>48</v>
      </c>
      <c r="T149" s="15"/>
    </row>
    <row r="150" spans="1:20" x14ac:dyDescent="0.3">
      <c r="A150" s="11">
        <v>901780</v>
      </c>
      <c r="B150" s="5">
        <v>11</v>
      </c>
      <c r="C150" s="5">
        <v>12</v>
      </c>
      <c r="D150" s="5">
        <v>19</v>
      </c>
      <c r="E150" s="5">
        <v>15</v>
      </c>
      <c r="F150" s="6">
        <v>57</v>
      </c>
      <c r="G150" s="6">
        <v>101869</v>
      </c>
      <c r="H150" s="6">
        <v>32241</v>
      </c>
      <c r="I150" s="6">
        <v>42694</v>
      </c>
      <c r="J150" s="6">
        <v>403143</v>
      </c>
      <c r="K150" s="6">
        <v>579947</v>
      </c>
      <c r="L150" s="14" t="s">
        <v>20</v>
      </c>
      <c r="M150" s="14"/>
      <c r="N150" s="15">
        <v>10</v>
      </c>
      <c r="O150" s="15">
        <v>18</v>
      </c>
      <c r="P150" s="15">
        <v>30.98</v>
      </c>
      <c r="Q150" s="15">
        <v>0</v>
      </c>
      <c r="R150" s="15">
        <v>18</v>
      </c>
      <c r="S150" s="19" t="s">
        <v>47</v>
      </c>
      <c r="T150" s="15"/>
    </row>
    <row r="151" spans="1:20" x14ac:dyDescent="0.3">
      <c r="A151" s="11">
        <v>910690</v>
      </c>
      <c r="B151" s="5">
        <v>8</v>
      </c>
      <c r="C151" s="5">
        <v>7</v>
      </c>
      <c r="D151" s="5">
        <v>7</v>
      </c>
      <c r="E151" s="5">
        <v>8</v>
      </c>
      <c r="F151" s="6">
        <v>30</v>
      </c>
      <c r="G151" s="6">
        <v>114585</v>
      </c>
      <c r="H151" s="6">
        <v>41425</v>
      </c>
      <c r="I151" s="6">
        <v>68363</v>
      </c>
      <c r="J151" s="6">
        <v>39732</v>
      </c>
      <c r="K151" s="6">
        <v>264105</v>
      </c>
      <c r="L151" s="14" t="s">
        <v>20</v>
      </c>
      <c r="M151" s="14"/>
      <c r="N151" s="15">
        <v>10</v>
      </c>
      <c r="O151" s="15">
        <v>18</v>
      </c>
      <c r="P151" s="15">
        <v>30.98</v>
      </c>
      <c r="Q151" s="15">
        <v>0</v>
      </c>
      <c r="R151" s="15">
        <v>18</v>
      </c>
      <c r="S151" s="19" t="s">
        <v>28</v>
      </c>
      <c r="T151" s="15"/>
    </row>
    <row r="152" spans="1:20" x14ac:dyDescent="0.3">
      <c r="A152" s="39">
        <v>920994</v>
      </c>
      <c r="B152" s="5">
        <v>5</v>
      </c>
      <c r="C152" s="5">
        <v>3</v>
      </c>
      <c r="D152" s="5">
        <v>2</v>
      </c>
      <c r="E152" s="5">
        <v>4</v>
      </c>
      <c r="F152" s="6">
        <v>14</v>
      </c>
      <c r="G152" s="6">
        <v>83235</v>
      </c>
      <c r="H152" s="6">
        <v>153585</v>
      </c>
      <c r="I152" s="6">
        <v>105719</v>
      </c>
      <c r="J152" s="6">
        <v>83710</v>
      </c>
      <c r="K152" s="6">
        <v>426249</v>
      </c>
      <c r="L152" s="14" t="s">
        <v>20</v>
      </c>
      <c r="M152" s="14"/>
      <c r="N152" s="15">
        <v>10</v>
      </c>
      <c r="O152" s="15">
        <v>18</v>
      </c>
      <c r="P152" s="15">
        <v>30.98</v>
      </c>
      <c r="Q152" s="15">
        <v>0</v>
      </c>
      <c r="R152" s="15">
        <v>18</v>
      </c>
      <c r="S152" s="19" t="s">
        <v>48</v>
      </c>
      <c r="T152" s="15"/>
    </row>
    <row r="153" spans="1:20" x14ac:dyDescent="0.3">
      <c r="A153" s="11">
        <v>940120</v>
      </c>
      <c r="B153" s="5">
        <v>4</v>
      </c>
      <c r="C153" s="5">
        <v>4</v>
      </c>
      <c r="D153" s="5">
        <v>3</v>
      </c>
      <c r="E153" s="5">
        <v>2</v>
      </c>
      <c r="F153" s="6">
        <v>13</v>
      </c>
      <c r="G153" s="6">
        <v>9710611</v>
      </c>
      <c r="H153" s="6">
        <v>1062837</v>
      </c>
      <c r="I153" s="6">
        <v>2289029</v>
      </c>
      <c r="J153" s="6">
        <v>3051962</v>
      </c>
      <c r="K153" s="6">
        <v>16114439</v>
      </c>
      <c r="L153" s="14" t="s">
        <v>20</v>
      </c>
      <c r="M153" s="14"/>
      <c r="N153" s="15">
        <v>20</v>
      </c>
      <c r="O153" s="15">
        <v>18</v>
      </c>
      <c r="P153" s="15">
        <v>43.96</v>
      </c>
      <c r="Q153" s="15">
        <v>6.25</v>
      </c>
      <c r="R153" s="15">
        <v>26.11</v>
      </c>
      <c r="S153" s="19" t="s">
        <v>28</v>
      </c>
      <c r="T153" s="15"/>
    </row>
    <row r="154" spans="1:20" x14ac:dyDescent="0.3">
      <c r="A154" s="11">
        <v>940130</v>
      </c>
      <c r="B154" s="5">
        <v>5</v>
      </c>
      <c r="C154" s="5">
        <v>4</v>
      </c>
      <c r="D154" s="5">
        <v>7</v>
      </c>
      <c r="E154" s="5">
        <v>9</v>
      </c>
      <c r="F154" s="6">
        <v>25</v>
      </c>
      <c r="G154" s="6">
        <v>533297</v>
      </c>
      <c r="H154" s="6">
        <v>316104</v>
      </c>
      <c r="I154" s="6">
        <v>108244</v>
      </c>
      <c r="J154" s="6">
        <v>176049</v>
      </c>
      <c r="K154" s="6">
        <v>1133694</v>
      </c>
      <c r="L154" s="14" t="s">
        <v>20</v>
      </c>
      <c r="M154" s="14"/>
      <c r="N154" s="15">
        <v>20</v>
      </c>
      <c r="O154" s="15">
        <v>18</v>
      </c>
      <c r="P154" s="15">
        <v>43.96</v>
      </c>
      <c r="Q154" s="15">
        <v>0</v>
      </c>
      <c r="R154" s="15">
        <v>18</v>
      </c>
      <c r="S154" s="19" t="s">
        <v>28</v>
      </c>
      <c r="T154" s="15"/>
    </row>
    <row r="155" spans="1:20" x14ac:dyDescent="0.3">
      <c r="A155" s="11">
        <v>940171</v>
      </c>
      <c r="B155" s="5">
        <v>2</v>
      </c>
      <c r="C155" s="5">
        <v>2</v>
      </c>
      <c r="D155" s="5">
        <v>6</v>
      </c>
      <c r="E155" s="5">
        <v>3</v>
      </c>
      <c r="F155" s="6">
        <v>13</v>
      </c>
      <c r="G155" s="6">
        <v>2908</v>
      </c>
      <c r="H155" s="6">
        <v>76793</v>
      </c>
      <c r="I155" s="6">
        <v>114869</v>
      </c>
      <c r="J155" s="6">
        <v>91301</v>
      </c>
      <c r="K155" s="6">
        <v>285871</v>
      </c>
      <c r="L155" s="14" t="s">
        <v>20</v>
      </c>
      <c r="M155" s="14"/>
      <c r="N155" s="15">
        <v>20</v>
      </c>
      <c r="O155" s="15">
        <v>18</v>
      </c>
      <c r="P155" s="15">
        <v>43.96</v>
      </c>
      <c r="Q155" s="15">
        <v>0</v>
      </c>
      <c r="R155" s="15">
        <v>18</v>
      </c>
      <c r="S155" s="19" t="s">
        <v>28</v>
      </c>
      <c r="T155" s="15"/>
    </row>
    <row r="156" spans="1:20" x14ac:dyDescent="0.3">
      <c r="A156" s="11">
        <v>940179</v>
      </c>
      <c r="B156" s="5">
        <v>4</v>
      </c>
      <c r="C156" s="5">
        <v>2</v>
      </c>
      <c r="D156" s="5">
        <v>4</v>
      </c>
      <c r="E156" s="5">
        <v>4</v>
      </c>
      <c r="F156" s="6">
        <v>14</v>
      </c>
      <c r="G156" s="6">
        <v>6709</v>
      </c>
      <c r="H156" s="6">
        <v>54183</v>
      </c>
      <c r="I156" s="6">
        <v>11023</v>
      </c>
      <c r="J156" s="6">
        <v>48627</v>
      </c>
      <c r="K156" s="6">
        <v>120542</v>
      </c>
      <c r="L156" s="14" t="s">
        <v>20</v>
      </c>
      <c r="M156" s="14"/>
      <c r="N156" s="15">
        <v>20</v>
      </c>
      <c r="O156" s="15">
        <v>18</v>
      </c>
      <c r="P156" s="15">
        <v>43.96</v>
      </c>
      <c r="Q156" s="15">
        <v>0</v>
      </c>
      <c r="R156" s="15">
        <v>18</v>
      </c>
      <c r="S156" s="19" t="s">
        <v>28</v>
      </c>
      <c r="T156" s="15"/>
    </row>
    <row r="157" spans="1:20" x14ac:dyDescent="0.3">
      <c r="A157" s="11">
        <v>940180</v>
      </c>
      <c r="B157" s="5">
        <v>5</v>
      </c>
      <c r="C157" s="5">
        <v>6</v>
      </c>
      <c r="D157" s="5">
        <v>7</v>
      </c>
      <c r="E157" s="5">
        <v>2</v>
      </c>
      <c r="F157" s="6">
        <v>20</v>
      </c>
      <c r="G157" s="6">
        <v>152364</v>
      </c>
      <c r="H157" s="6">
        <v>464110</v>
      </c>
      <c r="I157" s="6">
        <v>25753</v>
      </c>
      <c r="J157" s="6">
        <v>175418</v>
      </c>
      <c r="K157" s="6">
        <v>817645</v>
      </c>
      <c r="L157" s="14" t="s">
        <v>20</v>
      </c>
      <c r="M157" s="14"/>
      <c r="N157" s="15">
        <v>20</v>
      </c>
      <c r="O157" s="15">
        <v>18</v>
      </c>
      <c r="P157" s="15">
        <v>43.96</v>
      </c>
      <c r="Q157" s="15">
        <v>0</v>
      </c>
      <c r="R157" s="15">
        <v>18</v>
      </c>
      <c r="S157" s="19" t="s">
        <v>28</v>
      </c>
      <c r="T157" s="15"/>
    </row>
    <row r="158" spans="1:20" x14ac:dyDescent="0.3">
      <c r="A158" s="11">
        <v>940190</v>
      </c>
      <c r="B158" s="5">
        <v>23</v>
      </c>
      <c r="C158" s="5">
        <v>27</v>
      </c>
      <c r="D158" s="5">
        <v>26</v>
      </c>
      <c r="E158" s="5">
        <v>27</v>
      </c>
      <c r="F158" s="6">
        <v>103</v>
      </c>
      <c r="G158" s="6">
        <v>16818711</v>
      </c>
      <c r="H158" s="6">
        <v>20443535</v>
      </c>
      <c r="I158" s="6">
        <v>18366165</v>
      </c>
      <c r="J158" s="6">
        <v>12744641</v>
      </c>
      <c r="K158" s="6">
        <v>68373052</v>
      </c>
      <c r="L158" s="14" t="s">
        <v>20</v>
      </c>
      <c r="M158" s="14"/>
      <c r="N158" s="15">
        <v>20</v>
      </c>
      <c r="O158" s="15">
        <v>18</v>
      </c>
      <c r="P158" s="15">
        <v>43.96</v>
      </c>
      <c r="Q158" s="15">
        <v>0</v>
      </c>
      <c r="R158" s="15">
        <v>18</v>
      </c>
      <c r="S158" s="19" t="s">
        <v>28</v>
      </c>
      <c r="T158" s="15"/>
    </row>
    <row r="159" spans="1:20" x14ac:dyDescent="0.3">
      <c r="A159" s="11">
        <v>940210</v>
      </c>
      <c r="B159" s="5">
        <v>1</v>
      </c>
      <c r="C159" s="5">
        <v>3</v>
      </c>
      <c r="D159" s="5">
        <v>2</v>
      </c>
      <c r="E159" s="5">
        <v>5</v>
      </c>
      <c r="F159" s="6">
        <v>11</v>
      </c>
      <c r="G159" s="6">
        <v>54054</v>
      </c>
      <c r="H159" s="6">
        <v>44975</v>
      </c>
      <c r="I159" s="6">
        <v>27388</v>
      </c>
      <c r="J159" s="6">
        <v>32222</v>
      </c>
      <c r="K159" s="6">
        <v>158639</v>
      </c>
      <c r="L159" s="14" t="s">
        <v>20</v>
      </c>
      <c r="M159" s="14"/>
      <c r="N159" s="15">
        <v>10</v>
      </c>
      <c r="O159" s="15">
        <v>18</v>
      </c>
      <c r="P159" s="15">
        <v>30.98</v>
      </c>
      <c r="Q159" s="15">
        <v>0</v>
      </c>
      <c r="R159" s="15">
        <v>18</v>
      </c>
      <c r="S159" s="19" t="s">
        <v>47</v>
      </c>
      <c r="T159" s="15"/>
    </row>
    <row r="160" spans="1:20" x14ac:dyDescent="0.3">
      <c r="A160" s="11">
        <v>940310</v>
      </c>
      <c r="B160" s="5">
        <v>10</v>
      </c>
      <c r="C160" s="5">
        <v>3</v>
      </c>
      <c r="D160" s="5">
        <v>8</v>
      </c>
      <c r="E160" s="5">
        <v>4</v>
      </c>
      <c r="F160" s="6">
        <v>25</v>
      </c>
      <c r="G160" s="6">
        <v>139297</v>
      </c>
      <c r="H160" s="6">
        <v>31228</v>
      </c>
      <c r="I160" s="6">
        <v>229503</v>
      </c>
      <c r="J160" s="6">
        <v>137497</v>
      </c>
      <c r="K160" s="6">
        <v>537525</v>
      </c>
      <c r="L160" s="14" t="s">
        <v>20</v>
      </c>
      <c r="M160" s="14"/>
      <c r="N160" s="15">
        <v>20</v>
      </c>
      <c r="O160" s="15">
        <v>18</v>
      </c>
      <c r="P160" s="15">
        <v>43.96</v>
      </c>
      <c r="Q160" s="15">
        <v>0</v>
      </c>
      <c r="R160" s="15">
        <v>18</v>
      </c>
      <c r="S160" s="19" t="s">
        <v>28</v>
      </c>
      <c r="T160" s="15"/>
    </row>
    <row r="161" spans="1:20" x14ac:dyDescent="0.3">
      <c r="A161" s="11">
        <v>940320</v>
      </c>
      <c r="B161" s="5">
        <v>15</v>
      </c>
      <c r="C161" s="5">
        <v>18</v>
      </c>
      <c r="D161" s="5">
        <v>26</v>
      </c>
      <c r="E161" s="5">
        <v>20</v>
      </c>
      <c r="F161" s="6">
        <v>79</v>
      </c>
      <c r="G161" s="6">
        <v>701022</v>
      </c>
      <c r="H161" s="6">
        <v>609829</v>
      </c>
      <c r="I161" s="6">
        <v>915375</v>
      </c>
      <c r="J161" s="6">
        <v>840364</v>
      </c>
      <c r="K161" s="6">
        <v>3066590</v>
      </c>
      <c r="L161" s="14" t="s">
        <v>20</v>
      </c>
      <c r="M161" s="14"/>
      <c r="N161" s="15">
        <v>20</v>
      </c>
      <c r="O161" s="15">
        <v>18</v>
      </c>
      <c r="P161" s="15">
        <v>43.96</v>
      </c>
      <c r="Q161" s="15">
        <v>0</v>
      </c>
      <c r="R161" s="15">
        <v>18</v>
      </c>
      <c r="S161" s="19" t="s">
        <v>28</v>
      </c>
      <c r="T161" s="15"/>
    </row>
    <row r="162" spans="1:20" x14ac:dyDescent="0.3">
      <c r="A162" s="11">
        <v>940330</v>
      </c>
      <c r="B162" s="5">
        <v>9</v>
      </c>
      <c r="C162" s="5">
        <v>6</v>
      </c>
      <c r="D162" s="5">
        <v>10</v>
      </c>
      <c r="E162" s="5">
        <v>7</v>
      </c>
      <c r="F162" s="6">
        <v>32</v>
      </c>
      <c r="G162" s="6">
        <v>139068</v>
      </c>
      <c r="H162" s="6">
        <v>553228</v>
      </c>
      <c r="I162" s="6">
        <v>380680</v>
      </c>
      <c r="J162" s="6">
        <v>275280</v>
      </c>
      <c r="K162" s="6">
        <v>1348256</v>
      </c>
      <c r="L162" s="14" t="s">
        <v>20</v>
      </c>
      <c r="M162" s="14"/>
      <c r="N162" s="15">
        <v>20</v>
      </c>
      <c r="O162" s="15">
        <v>18</v>
      </c>
      <c r="P162" s="15">
        <v>43.96</v>
      </c>
      <c r="Q162" s="15">
        <v>0</v>
      </c>
      <c r="R162" s="15">
        <v>18</v>
      </c>
      <c r="S162" s="19" t="s">
        <v>28</v>
      </c>
      <c r="T162" s="15"/>
    </row>
    <row r="163" spans="1:20" x14ac:dyDescent="0.3">
      <c r="A163" s="11">
        <v>940360</v>
      </c>
      <c r="B163" s="5">
        <v>5</v>
      </c>
      <c r="C163" s="5">
        <v>3</v>
      </c>
      <c r="D163" s="5">
        <v>6</v>
      </c>
      <c r="E163" s="5">
        <v>7</v>
      </c>
      <c r="F163" s="6">
        <v>21</v>
      </c>
      <c r="G163" s="6">
        <v>568209</v>
      </c>
      <c r="H163" s="6">
        <v>112362</v>
      </c>
      <c r="I163" s="6">
        <v>190134</v>
      </c>
      <c r="J163" s="6">
        <v>398181</v>
      </c>
      <c r="K163" s="6">
        <v>1268886</v>
      </c>
      <c r="L163" s="14" t="s">
        <v>20</v>
      </c>
      <c r="M163" s="14"/>
      <c r="N163" s="15">
        <v>20</v>
      </c>
      <c r="O163" s="15">
        <v>18</v>
      </c>
      <c r="P163" s="15">
        <v>43.96</v>
      </c>
      <c r="Q163" s="15">
        <v>0</v>
      </c>
      <c r="R163" s="15">
        <v>18</v>
      </c>
      <c r="S163" s="19" t="s">
        <v>28</v>
      </c>
      <c r="T163" s="15"/>
    </row>
    <row r="164" spans="1:20" x14ac:dyDescent="0.3">
      <c r="A164" s="11">
        <v>940370</v>
      </c>
      <c r="B164" s="5">
        <v>5</v>
      </c>
      <c r="C164" s="5">
        <v>5</v>
      </c>
      <c r="D164" s="5">
        <v>5</v>
      </c>
      <c r="E164" s="5">
        <v>3</v>
      </c>
      <c r="F164" s="6">
        <v>18</v>
      </c>
      <c r="G164" s="6">
        <v>32085</v>
      </c>
      <c r="H164" s="6">
        <v>32318</v>
      </c>
      <c r="I164" s="6">
        <v>156094</v>
      </c>
      <c r="J164" s="6">
        <v>41470</v>
      </c>
      <c r="K164" s="6">
        <v>261967</v>
      </c>
      <c r="L164" s="14" t="s">
        <v>20</v>
      </c>
      <c r="M164" s="14"/>
      <c r="N164" s="15">
        <v>20</v>
      </c>
      <c r="O164" s="15">
        <v>18</v>
      </c>
      <c r="P164" s="15">
        <v>43.96</v>
      </c>
      <c r="Q164" s="15">
        <v>6.25</v>
      </c>
      <c r="R164" s="15">
        <v>26.11</v>
      </c>
      <c r="S164" s="19" t="s">
        <v>28</v>
      </c>
      <c r="T164" s="15"/>
    </row>
    <row r="165" spans="1:20" x14ac:dyDescent="0.3">
      <c r="A165" s="11">
        <v>940389</v>
      </c>
      <c r="B165" s="5">
        <v>2</v>
      </c>
      <c r="C165" s="5">
        <v>5</v>
      </c>
      <c r="D165" s="5">
        <v>2</v>
      </c>
      <c r="E165" s="5">
        <v>4</v>
      </c>
      <c r="F165" s="6">
        <v>13</v>
      </c>
      <c r="G165" s="6">
        <v>4509</v>
      </c>
      <c r="H165" s="6">
        <v>82023</v>
      </c>
      <c r="I165" s="6">
        <v>24877</v>
      </c>
      <c r="J165" s="6">
        <v>6625</v>
      </c>
      <c r="K165" s="6">
        <v>118034</v>
      </c>
      <c r="L165" s="14" t="s">
        <v>20</v>
      </c>
      <c r="M165" s="14"/>
      <c r="N165" s="15">
        <v>20</v>
      </c>
      <c r="O165" s="15">
        <v>12</v>
      </c>
      <c r="P165" s="15">
        <v>36.64</v>
      </c>
      <c r="Q165" s="15">
        <v>0</v>
      </c>
      <c r="R165" s="15">
        <v>12</v>
      </c>
      <c r="S165" s="19" t="s">
        <v>28</v>
      </c>
      <c r="T165" s="15"/>
    </row>
    <row r="166" spans="1:20" x14ac:dyDescent="0.3">
      <c r="A166" s="11">
        <v>940390</v>
      </c>
      <c r="B166" s="5">
        <v>5</v>
      </c>
      <c r="C166" s="5">
        <v>2</v>
      </c>
      <c r="D166" s="5">
        <v>8</v>
      </c>
      <c r="E166" s="5">
        <v>11</v>
      </c>
      <c r="F166" s="6">
        <v>26</v>
      </c>
      <c r="G166" s="6">
        <v>149600</v>
      </c>
      <c r="H166" s="6">
        <v>52934</v>
      </c>
      <c r="I166" s="6">
        <v>71000</v>
      </c>
      <c r="J166" s="6">
        <v>52719</v>
      </c>
      <c r="K166" s="6">
        <v>326253</v>
      </c>
      <c r="L166" s="14" t="s">
        <v>20</v>
      </c>
      <c r="M166" s="14"/>
      <c r="N166" s="15">
        <v>20</v>
      </c>
      <c r="O166" s="15">
        <v>18</v>
      </c>
      <c r="P166" s="15">
        <v>43.96</v>
      </c>
      <c r="Q166" s="15">
        <v>0</v>
      </c>
      <c r="R166" s="15">
        <v>18</v>
      </c>
      <c r="S166" s="19" t="s">
        <v>28</v>
      </c>
      <c r="T166" s="15"/>
    </row>
    <row r="167" spans="1:20" ht="115.5" x14ac:dyDescent="0.3">
      <c r="A167" s="11">
        <v>950300</v>
      </c>
      <c r="B167" s="5">
        <v>15</v>
      </c>
      <c r="C167" s="5">
        <v>17</v>
      </c>
      <c r="D167" s="5">
        <v>19</v>
      </c>
      <c r="E167" s="5">
        <v>10</v>
      </c>
      <c r="F167" s="6">
        <v>61</v>
      </c>
      <c r="G167" s="6">
        <v>54746</v>
      </c>
      <c r="H167" s="6">
        <v>94836</v>
      </c>
      <c r="I167" s="6">
        <v>257356</v>
      </c>
      <c r="J167" s="6">
        <v>178888</v>
      </c>
      <c r="K167" s="6">
        <v>585826</v>
      </c>
      <c r="L167" s="14" t="s">
        <v>20</v>
      </c>
      <c r="M167" s="14"/>
      <c r="N167" s="15">
        <v>20</v>
      </c>
      <c r="O167" s="15" t="s">
        <v>42</v>
      </c>
      <c r="P167" s="15"/>
      <c r="Q167" s="15">
        <v>6.25</v>
      </c>
      <c r="R167" s="15" t="s">
        <v>43</v>
      </c>
      <c r="S167" s="19"/>
      <c r="T167" s="18" t="s">
        <v>37</v>
      </c>
    </row>
    <row r="168" spans="1:20" x14ac:dyDescent="0.3">
      <c r="A168" s="11">
        <v>950490</v>
      </c>
      <c r="B168" s="5">
        <v>4</v>
      </c>
      <c r="C168" s="5">
        <v>5</v>
      </c>
      <c r="D168" s="5">
        <v>4</v>
      </c>
      <c r="E168" s="5">
        <v>4</v>
      </c>
      <c r="F168" s="6">
        <v>17</v>
      </c>
      <c r="G168" s="6">
        <v>239113</v>
      </c>
      <c r="H168" s="6">
        <v>57347</v>
      </c>
      <c r="I168" s="6">
        <v>461622</v>
      </c>
      <c r="J168" s="6">
        <v>150132</v>
      </c>
      <c r="K168" s="6">
        <v>908214</v>
      </c>
      <c r="L168" s="14" t="s">
        <v>20</v>
      </c>
      <c r="M168" s="14"/>
      <c r="N168" s="15">
        <v>20</v>
      </c>
      <c r="O168" s="15">
        <v>12</v>
      </c>
      <c r="P168" s="15">
        <v>36.64</v>
      </c>
      <c r="Q168" s="15">
        <v>0</v>
      </c>
      <c r="R168" s="15">
        <v>12</v>
      </c>
      <c r="S168" s="19" t="s">
        <v>28</v>
      </c>
      <c r="T168" s="15"/>
    </row>
    <row r="169" spans="1:20" x14ac:dyDescent="0.3">
      <c r="A169" s="11">
        <v>950632</v>
      </c>
      <c r="B169" s="5">
        <v>2</v>
      </c>
      <c r="C169" s="5">
        <v>3</v>
      </c>
      <c r="D169" s="5">
        <v>5</v>
      </c>
      <c r="E169" s="5">
        <v>6</v>
      </c>
      <c r="F169" s="6">
        <v>16</v>
      </c>
      <c r="G169" s="6">
        <v>10630</v>
      </c>
      <c r="H169" s="6">
        <v>10990</v>
      </c>
      <c r="I169" s="6">
        <v>5350</v>
      </c>
      <c r="J169" s="6">
        <v>25897</v>
      </c>
      <c r="K169" s="6">
        <v>52867</v>
      </c>
      <c r="L169" s="14" t="s">
        <v>20</v>
      </c>
      <c r="M169" s="14"/>
      <c r="N169" s="15">
        <v>20</v>
      </c>
      <c r="O169" s="15">
        <v>12</v>
      </c>
      <c r="P169" s="15">
        <v>36.64</v>
      </c>
      <c r="Q169" s="15">
        <v>0</v>
      </c>
      <c r="R169" s="15">
        <v>12</v>
      </c>
      <c r="S169" s="19" t="s">
        <v>28</v>
      </c>
      <c r="T169" s="15"/>
    </row>
    <row r="170" spans="1:20" x14ac:dyDescent="0.3">
      <c r="A170" s="11">
        <v>950639</v>
      </c>
      <c r="B170" s="5">
        <v>1</v>
      </c>
      <c r="C170" s="5">
        <v>2</v>
      </c>
      <c r="D170" s="5">
        <v>6</v>
      </c>
      <c r="E170" s="5">
        <v>5</v>
      </c>
      <c r="F170" s="6">
        <v>14</v>
      </c>
      <c r="G170" s="6">
        <v>300</v>
      </c>
      <c r="H170" s="6">
        <v>65223</v>
      </c>
      <c r="I170" s="6">
        <v>173551</v>
      </c>
      <c r="J170" s="6">
        <v>108513</v>
      </c>
      <c r="K170" s="6">
        <v>347587</v>
      </c>
      <c r="L170" s="14" t="s">
        <v>20</v>
      </c>
      <c r="M170" s="14"/>
      <c r="N170" s="15">
        <v>20</v>
      </c>
      <c r="O170" s="15">
        <v>12</v>
      </c>
      <c r="P170" s="15">
        <v>36.363999999999997</v>
      </c>
      <c r="Q170" s="15">
        <v>0</v>
      </c>
      <c r="R170" s="15">
        <v>12</v>
      </c>
      <c r="S170" s="19" t="s">
        <v>49</v>
      </c>
      <c r="T170" s="15"/>
    </row>
    <row r="171" spans="1:20" x14ac:dyDescent="0.3">
      <c r="A171" s="11">
        <v>950691</v>
      </c>
      <c r="B171" s="5">
        <v>7</v>
      </c>
      <c r="C171" s="5">
        <v>7</v>
      </c>
      <c r="D171" s="5">
        <v>9</v>
      </c>
      <c r="E171" s="5">
        <v>9</v>
      </c>
      <c r="F171" s="6">
        <v>32</v>
      </c>
      <c r="G171" s="6">
        <v>669675</v>
      </c>
      <c r="H171" s="6">
        <v>510198</v>
      </c>
      <c r="I171" s="6">
        <v>689779</v>
      </c>
      <c r="J171" s="6">
        <v>414412</v>
      </c>
      <c r="K171" s="6">
        <v>2284064</v>
      </c>
      <c r="L171" s="14" t="s">
        <v>20</v>
      </c>
      <c r="M171" s="14"/>
      <c r="N171" s="15">
        <v>20</v>
      </c>
      <c r="O171" s="15">
        <v>18</v>
      </c>
      <c r="P171" s="15">
        <v>43.96</v>
      </c>
      <c r="Q171" s="15">
        <v>0</v>
      </c>
      <c r="R171" s="15">
        <v>18</v>
      </c>
      <c r="S171" s="19" t="s">
        <v>28</v>
      </c>
      <c r="T171" s="15"/>
    </row>
    <row r="172" spans="1:20" x14ac:dyDescent="0.3">
      <c r="A172" s="11">
        <v>950699</v>
      </c>
      <c r="B172" s="5">
        <v>15</v>
      </c>
      <c r="C172" s="5">
        <v>10</v>
      </c>
      <c r="D172" s="5">
        <v>16</v>
      </c>
      <c r="E172" s="5">
        <v>12</v>
      </c>
      <c r="F172" s="6">
        <v>53</v>
      </c>
      <c r="G172" s="6">
        <v>249231</v>
      </c>
      <c r="H172" s="6">
        <v>158710</v>
      </c>
      <c r="I172" s="6">
        <v>322658</v>
      </c>
      <c r="J172" s="6">
        <v>246527</v>
      </c>
      <c r="K172" s="6">
        <v>977126</v>
      </c>
      <c r="L172" s="14" t="s">
        <v>20</v>
      </c>
      <c r="M172" s="14"/>
      <c r="N172" s="15">
        <v>20</v>
      </c>
      <c r="O172" s="15">
        <v>18</v>
      </c>
      <c r="P172" s="15">
        <v>43.96</v>
      </c>
      <c r="Q172" s="15">
        <v>0</v>
      </c>
      <c r="R172" s="15">
        <v>18</v>
      </c>
      <c r="S172" s="19" t="s">
        <v>28</v>
      </c>
      <c r="T172" s="15"/>
    </row>
    <row r="173" spans="1:20" x14ac:dyDescent="0.3">
      <c r="A173" s="11">
        <v>950790</v>
      </c>
      <c r="B173" s="5">
        <v>3</v>
      </c>
      <c r="C173" s="5">
        <v>3</v>
      </c>
      <c r="D173" s="5">
        <v>4</v>
      </c>
      <c r="E173" s="5">
        <v>3</v>
      </c>
      <c r="F173" s="6">
        <v>13</v>
      </c>
      <c r="G173" s="6">
        <v>116603</v>
      </c>
      <c r="H173" s="6">
        <v>114779</v>
      </c>
      <c r="I173" s="6">
        <v>57135</v>
      </c>
      <c r="J173" s="6">
        <v>32848</v>
      </c>
      <c r="K173" s="6">
        <v>321365</v>
      </c>
      <c r="L173" s="14" t="s">
        <v>20</v>
      </c>
      <c r="M173" s="14"/>
      <c r="N173" s="15">
        <v>20</v>
      </c>
      <c r="O173" s="15">
        <v>12</v>
      </c>
      <c r="P173" s="15">
        <v>36.64</v>
      </c>
      <c r="Q173" s="15">
        <v>0</v>
      </c>
      <c r="R173" s="15">
        <v>12</v>
      </c>
      <c r="S173" s="19" t="s">
        <v>28</v>
      </c>
      <c r="T173" s="15"/>
    </row>
    <row r="174" spans="1:20" x14ac:dyDescent="0.3">
      <c r="A174" s="11">
        <v>960329</v>
      </c>
      <c r="B174" s="5">
        <v>7</v>
      </c>
      <c r="C174" s="5">
        <v>6</v>
      </c>
      <c r="D174" s="5">
        <v>7</v>
      </c>
      <c r="E174" s="5">
        <v>6</v>
      </c>
      <c r="F174" s="6">
        <v>26</v>
      </c>
      <c r="G174" s="6">
        <v>200815</v>
      </c>
      <c r="H174" s="6">
        <v>222114</v>
      </c>
      <c r="I174" s="6">
        <v>252479</v>
      </c>
      <c r="J174" s="6">
        <v>161776</v>
      </c>
      <c r="K174" s="6">
        <v>837184</v>
      </c>
      <c r="L174" s="14" t="s">
        <v>20</v>
      </c>
      <c r="M174" s="14"/>
      <c r="N174" s="15">
        <v>10</v>
      </c>
      <c r="O174" s="15">
        <v>18</v>
      </c>
      <c r="P174" s="15">
        <v>30.98</v>
      </c>
      <c r="Q174" s="15">
        <v>0</v>
      </c>
      <c r="R174" s="15">
        <v>18</v>
      </c>
      <c r="S174" s="19" t="s">
        <v>28</v>
      </c>
      <c r="T174" s="15"/>
    </row>
    <row r="175" spans="1:20" x14ac:dyDescent="0.3">
      <c r="A175" s="11">
        <v>960330</v>
      </c>
      <c r="B175" s="5">
        <v>4</v>
      </c>
      <c r="C175" s="5">
        <v>5</v>
      </c>
      <c r="D175" s="5">
        <v>5</v>
      </c>
      <c r="E175" s="5">
        <v>5</v>
      </c>
      <c r="F175" s="6">
        <v>19</v>
      </c>
      <c r="G175" s="6">
        <v>51465</v>
      </c>
      <c r="H175" s="6">
        <v>58601</v>
      </c>
      <c r="I175" s="6">
        <v>65337</v>
      </c>
      <c r="J175" s="6">
        <v>24683</v>
      </c>
      <c r="K175" s="6">
        <v>200086</v>
      </c>
      <c r="L175" s="14" t="s">
        <v>20</v>
      </c>
      <c r="M175" s="14"/>
      <c r="N175" s="15">
        <v>10</v>
      </c>
      <c r="O175" s="15">
        <v>18</v>
      </c>
      <c r="P175" s="15">
        <v>30.98</v>
      </c>
      <c r="Q175" s="15">
        <v>0</v>
      </c>
      <c r="R175" s="15">
        <v>18</v>
      </c>
      <c r="S175" s="19" t="s">
        <v>28</v>
      </c>
      <c r="T175" s="15"/>
    </row>
    <row r="176" spans="1:20" x14ac:dyDescent="0.3">
      <c r="A176" s="11">
        <v>960810</v>
      </c>
      <c r="B176" s="5">
        <v>6</v>
      </c>
      <c r="C176" s="5">
        <v>11</v>
      </c>
      <c r="D176" s="5">
        <v>10</v>
      </c>
      <c r="E176" s="5">
        <v>4</v>
      </c>
      <c r="F176" s="6">
        <v>31</v>
      </c>
      <c r="G176" s="6">
        <v>4217</v>
      </c>
      <c r="H176" s="6">
        <v>13166</v>
      </c>
      <c r="I176" s="6">
        <v>8216</v>
      </c>
      <c r="J176" s="6">
        <v>1506</v>
      </c>
      <c r="K176" s="6">
        <v>27105</v>
      </c>
      <c r="L176" s="14" t="s">
        <v>20</v>
      </c>
      <c r="M176" s="14"/>
      <c r="N176" s="15">
        <v>10</v>
      </c>
      <c r="O176" s="15">
        <v>12</v>
      </c>
      <c r="P176" s="15">
        <v>24.32</v>
      </c>
      <c r="Q176" s="15">
        <v>0</v>
      </c>
      <c r="R176" s="15">
        <v>12</v>
      </c>
      <c r="S176" s="19" t="s">
        <v>28</v>
      </c>
      <c r="T176" s="15"/>
    </row>
    <row r="177" spans="1:20" x14ac:dyDescent="0.3">
      <c r="A177" s="11">
        <v>960820</v>
      </c>
      <c r="B177" s="5">
        <v>10</v>
      </c>
      <c r="C177" s="5">
        <v>11</v>
      </c>
      <c r="D177" s="5">
        <v>8</v>
      </c>
      <c r="E177" s="5">
        <v>6</v>
      </c>
      <c r="F177" s="6">
        <v>35</v>
      </c>
      <c r="G177" s="6">
        <v>206518</v>
      </c>
      <c r="H177" s="6">
        <v>225280</v>
      </c>
      <c r="I177" s="6">
        <v>275478</v>
      </c>
      <c r="J177" s="6">
        <v>116022</v>
      </c>
      <c r="K177" s="6">
        <v>823298</v>
      </c>
      <c r="L177" s="14" t="s">
        <v>20</v>
      </c>
      <c r="M177" s="14"/>
      <c r="N177" s="15">
        <v>10</v>
      </c>
      <c r="O177" s="15">
        <v>12</v>
      </c>
      <c r="P177" s="15">
        <v>24.32</v>
      </c>
      <c r="Q177" s="15">
        <v>0</v>
      </c>
      <c r="R177" s="15">
        <v>12</v>
      </c>
      <c r="S177" s="19" t="s">
        <v>28</v>
      </c>
      <c r="T177" s="15"/>
    </row>
    <row r="178" spans="1:20" x14ac:dyDescent="0.3">
      <c r="A178" s="11">
        <v>960899</v>
      </c>
      <c r="B178" s="5">
        <v>4</v>
      </c>
      <c r="C178" s="5">
        <v>8</v>
      </c>
      <c r="D178" s="5">
        <v>5</v>
      </c>
      <c r="E178" s="5">
        <v>6</v>
      </c>
      <c r="F178" s="6">
        <v>23</v>
      </c>
      <c r="G178" s="6">
        <v>51329</v>
      </c>
      <c r="H178" s="6">
        <v>15208</v>
      </c>
      <c r="I178" s="6">
        <v>28355</v>
      </c>
      <c r="J178" s="6">
        <v>3330</v>
      </c>
      <c r="K178" s="6">
        <v>98222</v>
      </c>
      <c r="L178" s="14" t="s">
        <v>20</v>
      </c>
      <c r="M178" s="14"/>
      <c r="N178" s="15">
        <v>10</v>
      </c>
      <c r="O178" s="15">
        <v>18</v>
      </c>
      <c r="P178" s="15">
        <v>30.98</v>
      </c>
      <c r="Q178" s="15">
        <v>0</v>
      </c>
      <c r="R178" s="15">
        <v>18</v>
      </c>
      <c r="S178" s="19" t="s">
        <v>28</v>
      </c>
      <c r="T178" s="15"/>
    </row>
    <row r="179" spans="1:20" x14ac:dyDescent="0.3">
      <c r="A179" s="11">
        <v>960910</v>
      </c>
      <c r="B179" s="5">
        <v>4</v>
      </c>
      <c r="C179" s="5">
        <v>5</v>
      </c>
      <c r="D179" s="5">
        <v>4</v>
      </c>
      <c r="E179" s="5">
        <v>4</v>
      </c>
      <c r="F179" s="6">
        <v>17</v>
      </c>
      <c r="G179" s="6">
        <v>65226</v>
      </c>
      <c r="H179" s="6">
        <v>74326</v>
      </c>
      <c r="I179" s="6">
        <v>63899</v>
      </c>
      <c r="J179" s="6">
        <v>129654</v>
      </c>
      <c r="K179" s="6">
        <v>333105</v>
      </c>
      <c r="L179" s="14" t="s">
        <v>20</v>
      </c>
      <c r="M179" s="14"/>
      <c r="N179" s="15">
        <v>10</v>
      </c>
      <c r="O179" s="15">
        <v>12</v>
      </c>
      <c r="P179" s="15">
        <v>24.32</v>
      </c>
      <c r="Q179" s="15">
        <v>0</v>
      </c>
      <c r="R179" s="15">
        <v>12</v>
      </c>
      <c r="S179" s="19" t="s">
        <v>28</v>
      </c>
      <c r="T179" s="15"/>
    </row>
    <row r="180" spans="1:20" x14ac:dyDescent="0.3">
      <c r="A180" s="11">
        <v>960920</v>
      </c>
      <c r="B180" s="5">
        <v>4</v>
      </c>
      <c r="C180" s="5">
        <v>4</v>
      </c>
      <c r="D180" s="5">
        <v>4</v>
      </c>
      <c r="E180" s="5">
        <v>2</v>
      </c>
      <c r="F180" s="6">
        <v>14</v>
      </c>
      <c r="G180" s="6">
        <v>602970</v>
      </c>
      <c r="H180" s="6">
        <v>384711</v>
      </c>
      <c r="I180" s="6">
        <v>234957</v>
      </c>
      <c r="J180" s="6">
        <v>105672</v>
      </c>
      <c r="K180" s="6">
        <v>1328310</v>
      </c>
      <c r="L180" s="14" t="s">
        <v>20</v>
      </c>
      <c r="M180" s="14"/>
      <c r="N180" s="15">
        <v>10</v>
      </c>
      <c r="O180" s="15">
        <v>12</v>
      </c>
      <c r="P180" s="15">
        <v>24.32</v>
      </c>
      <c r="Q180" s="15">
        <v>0</v>
      </c>
      <c r="R180" s="15">
        <v>12</v>
      </c>
      <c r="S180" s="19" t="s">
        <v>28</v>
      </c>
      <c r="T180" s="15"/>
    </row>
    <row r="181" spans="1:20" x14ac:dyDescent="0.3">
      <c r="A181" s="25">
        <v>960990</v>
      </c>
      <c r="B181" s="5">
        <v>3</v>
      </c>
      <c r="C181" s="5">
        <v>7</v>
      </c>
      <c r="D181" s="5">
        <v>6</v>
      </c>
      <c r="E181" s="5">
        <v>7</v>
      </c>
      <c r="F181" s="6">
        <v>23</v>
      </c>
      <c r="G181" s="6">
        <v>314020</v>
      </c>
      <c r="H181" s="6">
        <v>426342</v>
      </c>
      <c r="I181" s="6">
        <v>364339</v>
      </c>
      <c r="J181" s="6">
        <v>338874</v>
      </c>
      <c r="K181" s="6">
        <v>1443575</v>
      </c>
      <c r="L181" s="58" t="s">
        <v>20</v>
      </c>
      <c r="M181" s="31"/>
      <c r="N181" s="15"/>
      <c r="O181" s="15"/>
      <c r="P181" s="15"/>
      <c r="Q181" s="15"/>
      <c r="R181" s="15"/>
      <c r="S181" s="19" t="s">
        <v>28</v>
      </c>
      <c r="T181" s="15"/>
    </row>
    <row r="182" spans="1:20" x14ac:dyDescent="0.3">
      <c r="A182" s="11">
        <v>96099010</v>
      </c>
      <c r="B182" s="5"/>
      <c r="C182" s="5"/>
      <c r="D182" s="5"/>
      <c r="E182" s="5"/>
      <c r="F182" s="6"/>
      <c r="G182" s="6"/>
      <c r="H182" s="6"/>
      <c r="I182" s="6"/>
      <c r="J182" s="6"/>
      <c r="K182" s="6"/>
      <c r="L182" s="59"/>
      <c r="M182" s="32"/>
      <c r="N182" s="15" t="s">
        <v>36</v>
      </c>
      <c r="O182" s="15">
        <v>0</v>
      </c>
      <c r="P182" s="15">
        <v>11</v>
      </c>
      <c r="Q182" s="15">
        <v>0</v>
      </c>
      <c r="R182" s="15">
        <v>0</v>
      </c>
      <c r="S182" s="19"/>
      <c r="T182" s="15"/>
    </row>
    <row r="183" spans="1:20" x14ac:dyDescent="0.3">
      <c r="A183" s="11">
        <v>96099020</v>
      </c>
      <c r="B183" s="5"/>
      <c r="C183" s="5"/>
      <c r="D183" s="5"/>
      <c r="E183" s="5"/>
      <c r="F183" s="6"/>
      <c r="G183" s="6"/>
      <c r="H183" s="6"/>
      <c r="I183" s="6"/>
      <c r="J183" s="6"/>
      <c r="K183" s="6"/>
      <c r="L183" s="59"/>
      <c r="M183" s="32"/>
      <c r="N183" s="15" t="s">
        <v>36</v>
      </c>
      <c r="O183" s="15">
        <v>12</v>
      </c>
      <c r="P183" s="15">
        <v>24.32</v>
      </c>
      <c r="Q183" s="15">
        <v>0</v>
      </c>
      <c r="R183" s="15">
        <v>12</v>
      </c>
      <c r="S183" s="19"/>
      <c r="T183" s="15"/>
    </row>
    <row r="184" spans="1:20" x14ac:dyDescent="0.3">
      <c r="A184" s="11">
        <v>96099030</v>
      </c>
      <c r="B184" s="5"/>
      <c r="C184" s="5"/>
      <c r="D184" s="5"/>
      <c r="E184" s="5"/>
      <c r="F184" s="6"/>
      <c r="G184" s="6"/>
      <c r="H184" s="6"/>
      <c r="I184" s="6"/>
      <c r="J184" s="6"/>
      <c r="K184" s="6"/>
      <c r="L184" s="59"/>
      <c r="M184" s="32"/>
      <c r="N184" s="15" t="s">
        <v>35</v>
      </c>
      <c r="O184" s="15" t="s">
        <v>41</v>
      </c>
      <c r="P184" s="15"/>
      <c r="Q184" s="15">
        <v>0</v>
      </c>
      <c r="R184" s="15" t="s">
        <v>40</v>
      </c>
      <c r="S184" s="19"/>
      <c r="T184" s="15"/>
    </row>
    <row r="185" spans="1:20" x14ac:dyDescent="0.3">
      <c r="A185" s="11">
        <v>961100</v>
      </c>
      <c r="B185" s="5">
        <v>5</v>
      </c>
      <c r="C185" s="5">
        <v>2</v>
      </c>
      <c r="D185" s="5">
        <v>4</v>
      </c>
      <c r="E185" s="5">
        <v>8</v>
      </c>
      <c r="F185" s="6">
        <v>19</v>
      </c>
      <c r="G185" s="6">
        <v>161418</v>
      </c>
      <c r="H185" s="6">
        <v>107992</v>
      </c>
      <c r="I185" s="6">
        <v>118305</v>
      </c>
      <c r="J185" s="6">
        <v>91843</v>
      </c>
      <c r="K185" s="6">
        <v>479558</v>
      </c>
      <c r="L185" s="14" t="s">
        <v>20</v>
      </c>
      <c r="M185" s="14"/>
      <c r="N185" s="15">
        <v>20</v>
      </c>
      <c r="O185" s="15">
        <v>18</v>
      </c>
      <c r="P185" s="15">
        <v>43.96</v>
      </c>
      <c r="Q185" s="15">
        <v>0</v>
      </c>
      <c r="R185" s="15">
        <v>18</v>
      </c>
      <c r="S185" s="19"/>
      <c r="T185" s="15"/>
    </row>
    <row r="186" spans="1:20" x14ac:dyDescent="0.3">
      <c r="A186" s="11">
        <v>961210</v>
      </c>
      <c r="B186" s="5">
        <v>14</v>
      </c>
      <c r="C186" s="5">
        <v>12</v>
      </c>
      <c r="D186" s="5">
        <v>12</v>
      </c>
      <c r="E186" s="5">
        <v>15</v>
      </c>
      <c r="F186" s="6">
        <v>53</v>
      </c>
      <c r="G186" s="6">
        <v>1233881</v>
      </c>
      <c r="H186" s="6">
        <v>1760502</v>
      </c>
      <c r="I186" s="6">
        <v>1146898</v>
      </c>
      <c r="J186" s="6">
        <v>513198</v>
      </c>
      <c r="K186" s="6">
        <v>4654479</v>
      </c>
      <c r="L186" s="14" t="s">
        <v>20</v>
      </c>
      <c r="M186" s="14"/>
      <c r="N186" s="15">
        <v>10</v>
      </c>
      <c r="O186" s="15">
        <v>18</v>
      </c>
      <c r="P186" s="15">
        <v>30.98</v>
      </c>
      <c r="Q186" s="15">
        <v>0</v>
      </c>
      <c r="R186" s="15">
        <v>18</v>
      </c>
      <c r="S186" s="19"/>
      <c r="T186" s="15"/>
    </row>
    <row r="187" spans="1:20" x14ac:dyDescent="0.3">
      <c r="A187" s="26">
        <v>961990</v>
      </c>
      <c r="B187" s="24"/>
      <c r="C187" s="24"/>
      <c r="D187" s="24"/>
      <c r="E187" s="24"/>
      <c r="F187" s="8"/>
      <c r="G187" s="8"/>
      <c r="H187" s="8"/>
      <c r="I187" s="8"/>
      <c r="J187" s="8"/>
      <c r="K187" s="8"/>
      <c r="L187" s="61"/>
      <c r="M187" s="34"/>
      <c r="N187" s="15"/>
      <c r="O187" s="15"/>
      <c r="P187" s="15"/>
      <c r="Q187" s="15"/>
      <c r="R187" s="15"/>
      <c r="S187" s="15"/>
      <c r="T187" s="15"/>
    </row>
    <row r="188" spans="1:20" x14ac:dyDescent="0.3">
      <c r="A188" s="23">
        <v>96190010</v>
      </c>
      <c r="B188" s="24"/>
      <c r="C188" s="24"/>
      <c r="D188" s="24"/>
      <c r="E188" s="24"/>
      <c r="F188" s="8"/>
      <c r="G188" s="8"/>
      <c r="H188" s="8"/>
      <c r="I188" s="8"/>
      <c r="J188" s="8"/>
      <c r="K188" s="8"/>
      <c r="L188" s="61"/>
      <c r="M188" s="34"/>
      <c r="N188" s="15">
        <v>10</v>
      </c>
      <c r="O188" s="15">
        <v>0</v>
      </c>
      <c r="P188" s="15">
        <v>11</v>
      </c>
      <c r="Q188" s="15">
        <v>0</v>
      </c>
      <c r="R188" s="15">
        <v>0</v>
      </c>
      <c r="S188" s="15" t="s">
        <v>28</v>
      </c>
      <c r="T188" s="15"/>
    </row>
    <row r="189" spans="1:20" x14ac:dyDescent="0.3">
      <c r="A189" s="23">
        <v>96190020</v>
      </c>
      <c r="B189" s="24"/>
      <c r="C189" s="24"/>
      <c r="D189" s="24"/>
      <c r="E189" s="24"/>
      <c r="F189" s="8"/>
      <c r="G189" s="8"/>
      <c r="H189" s="8"/>
      <c r="I189" s="8"/>
      <c r="J189" s="8"/>
      <c r="K189" s="8"/>
      <c r="L189" s="61"/>
      <c r="M189" s="34"/>
      <c r="N189" s="15">
        <v>10</v>
      </c>
      <c r="O189" s="15">
        <v>0</v>
      </c>
      <c r="P189" s="15">
        <v>11</v>
      </c>
      <c r="Q189" s="15">
        <v>0</v>
      </c>
      <c r="R189" s="15">
        <v>0</v>
      </c>
      <c r="S189" s="15"/>
      <c r="T189" s="15"/>
    </row>
    <row r="190" spans="1:20" x14ac:dyDescent="0.3">
      <c r="A190" s="23">
        <v>96190030</v>
      </c>
      <c r="B190" s="24"/>
      <c r="C190" s="24"/>
      <c r="D190" s="24"/>
      <c r="E190" s="24"/>
      <c r="F190" s="8"/>
      <c r="G190" s="8"/>
      <c r="H190" s="8"/>
      <c r="I190" s="8"/>
      <c r="J190" s="8"/>
      <c r="K190" s="8"/>
      <c r="L190" s="61"/>
      <c r="M190" s="34"/>
      <c r="N190" s="15">
        <v>10</v>
      </c>
      <c r="O190" s="15">
        <v>12</v>
      </c>
      <c r="P190" s="15">
        <v>24.32</v>
      </c>
      <c r="Q190" s="15">
        <v>0</v>
      </c>
      <c r="R190" s="15">
        <v>12</v>
      </c>
      <c r="S190" s="15"/>
      <c r="T190" s="15"/>
    </row>
    <row r="191" spans="1:20" x14ac:dyDescent="0.3">
      <c r="A191" s="23">
        <v>96190040</v>
      </c>
      <c r="B191" s="24"/>
      <c r="C191" s="24"/>
      <c r="D191" s="24"/>
      <c r="E191" s="24"/>
      <c r="F191" s="8"/>
      <c r="G191" s="8"/>
      <c r="H191" s="8"/>
      <c r="I191" s="8"/>
      <c r="J191" s="8"/>
      <c r="K191" s="8"/>
      <c r="L191" s="61"/>
      <c r="M191" s="34"/>
      <c r="N191" s="15">
        <v>10</v>
      </c>
      <c r="O191" s="15">
        <v>12</v>
      </c>
      <c r="P191" s="15">
        <v>24.32</v>
      </c>
      <c r="Q191" s="15">
        <v>0</v>
      </c>
      <c r="R191" s="15">
        <v>12</v>
      </c>
      <c r="S191" s="15"/>
      <c r="T191" s="15"/>
    </row>
    <row r="192" spans="1:20" x14ac:dyDescent="0.3">
      <c r="A192" s="23">
        <v>96190090</v>
      </c>
      <c r="B192" s="24"/>
      <c r="C192" s="24"/>
      <c r="D192" s="24"/>
      <c r="E192" s="24"/>
      <c r="F192" s="8"/>
      <c r="G192" s="8"/>
      <c r="H192" s="8"/>
      <c r="I192" s="8"/>
      <c r="J192" s="8"/>
      <c r="K192" s="8"/>
      <c r="L192" s="61"/>
      <c r="M192" s="34"/>
      <c r="N192" s="15">
        <v>10</v>
      </c>
      <c r="O192" s="15">
        <v>12</v>
      </c>
      <c r="P192" s="15">
        <v>24.32</v>
      </c>
      <c r="Q192" s="15">
        <v>0</v>
      </c>
      <c r="R192" s="15">
        <v>12</v>
      </c>
      <c r="S192" s="15"/>
      <c r="T192" s="15"/>
    </row>
  </sheetData>
  <autoFilter ref="A2:T192"/>
  <mergeCells count="15">
    <mergeCell ref="N3:S3"/>
    <mergeCell ref="N4:S4"/>
    <mergeCell ref="L33:L38"/>
    <mergeCell ref="L187:L192"/>
    <mergeCell ref="L8:L14"/>
    <mergeCell ref="L122:L123"/>
    <mergeCell ref="L124:L125"/>
    <mergeCell ref="L130:L140"/>
    <mergeCell ref="L146:L149"/>
    <mergeCell ref="L181:L184"/>
    <mergeCell ref="L24:L25"/>
    <mergeCell ref="L48:L49"/>
    <mergeCell ref="L61:L62"/>
    <mergeCell ref="L81:L83"/>
    <mergeCell ref="L89:L90"/>
  </mergeCells>
  <phoneticPr fontId="2" type="noConversion"/>
  <pageMargins left="0.7" right="0.7" top="0.75" bottom="0.75" header="0.3" footer="0.3"/>
  <pageSetup paperSize="9" scale="74" fitToHeight="0" orientation="landscape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S6:S1048576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tabSelected="1" topLeftCell="N10" workbookViewId="0">
      <selection activeCell="X18" sqref="X18"/>
    </sheetView>
  </sheetViews>
  <sheetFormatPr defaultRowHeight="16.5" x14ac:dyDescent="0.3"/>
  <cols>
    <col min="1" max="13" width="0" hidden="1" customWidth="1"/>
    <col min="28" max="28" width="27.625" customWidth="1"/>
    <col min="29" max="30" width="12.5" bestFit="1" customWidth="1"/>
    <col min="32" max="32" width="11.625" bestFit="1" customWidth="1"/>
    <col min="34" max="34" width="11.875" customWidth="1"/>
  </cols>
  <sheetData>
    <row r="1" spans="1:53" x14ac:dyDescent="0.3">
      <c r="B1" t="s">
        <v>8</v>
      </c>
      <c r="G1" t="s">
        <v>9</v>
      </c>
      <c r="O1" t="s">
        <v>8</v>
      </c>
      <c r="T1" t="s">
        <v>53</v>
      </c>
      <c r="AA1" s="42"/>
      <c r="AB1" s="42"/>
      <c r="AC1" s="46" t="s">
        <v>55</v>
      </c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53" x14ac:dyDescent="0.3">
      <c r="A2" s="24"/>
      <c r="B2" s="40">
        <v>2016</v>
      </c>
      <c r="C2" s="40">
        <v>2017</v>
      </c>
      <c r="D2" s="40">
        <v>2018</v>
      </c>
      <c r="E2" s="40">
        <v>2019</v>
      </c>
      <c r="F2" s="40" t="s">
        <v>10</v>
      </c>
      <c r="G2" s="40">
        <v>2016</v>
      </c>
      <c r="H2" s="40">
        <v>2017</v>
      </c>
      <c r="I2" s="40">
        <v>2018</v>
      </c>
      <c r="J2" s="40">
        <v>2019</v>
      </c>
      <c r="K2" s="40" t="s">
        <v>10</v>
      </c>
      <c r="L2" s="40" t="s">
        <v>11</v>
      </c>
      <c r="N2" s="24"/>
      <c r="O2" s="40">
        <v>2016</v>
      </c>
      <c r="P2" s="40">
        <v>2017</v>
      </c>
      <c r="Q2" s="40">
        <v>2018</v>
      </c>
      <c r="R2" s="40">
        <v>2019</v>
      </c>
      <c r="S2" s="40" t="s">
        <v>10</v>
      </c>
      <c r="T2" s="40">
        <v>2016</v>
      </c>
      <c r="U2" s="40">
        <v>2017</v>
      </c>
      <c r="V2" s="40">
        <v>2018</v>
      </c>
      <c r="W2" s="40">
        <v>2019</v>
      </c>
      <c r="X2" s="40" t="s">
        <v>10</v>
      </c>
      <c r="Y2" s="40" t="s">
        <v>11</v>
      </c>
      <c r="AA2" s="42"/>
      <c r="AB2" s="42"/>
      <c r="AC2" s="47">
        <v>2018</v>
      </c>
      <c r="AD2" s="47">
        <v>2019</v>
      </c>
      <c r="AE2" s="42"/>
      <c r="AF2" s="42" t="s">
        <v>56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x14ac:dyDescent="0.3">
      <c r="A3" s="41">
        <v>321310</v>
      </c>
      <c r="B3" s="24" t="e">
        <f>VLOOKUP($A3,#REF!,2,0)</f>
        <v>#REF!</v>
      </c>
      <c r="C3" s="24" t="e">
        <f>VLOOKUP($A3,#REF!,3,0)</f>
        <v>#REF!</v>
      </c>
      <c r="D3" s="24" t="e">
        <f>VLOOKUP($A3,#REF!,4,0)</f>
        <v>#REF!</v>
      </c>
      <c r="E3" s="24" t="e">
        <f>VLOOKUP($A3,#REF!,5,0)</f>
        <v>#REF!</v>
      </c>
      <c r="F3" s="24" t="e">
        <f>VLOOKUP($A3,#REF!,6,0)</f>
        <v>#REF!</v>
      </c>
      <c r="G3" s="24" t="e">
        <f>VLOOKUP($A3,#REF!,7,0)</f>
        <v>#REF!</v>
      </c>
      <c r="H3" s="24" t="e">
        <f>VLOOKUP($A3,#REF!,8,0)</f>
        <v>#REF!</v>
      </c>
      <c r="I3" s="24" t="e">
        <f>VLOOKUP($A3,#REF!,9,0)</f>
        <v>#REF!</v>
      </c>
      <c r="J3" s="24" t="e">
        <f>VLOOKUP($A3,#REF!,10,0)</f>
        <v>#REF!</v>
      </c>
      <c r="K3" s="24" t="e">
        <f>VLOOKUP($A3,#REF!,11,0)</f>
        <v>#REF!</v>
      </c>
      <c r="L3" s="24" t="e">
        <f>VLOOKUP($A3,#REF!,12,0)</f>
        <v>#REF!</v>
      </c>
      <c r="N3" s="41">
        <v>321310</v>
      </c>
      <c r="O3" s="24">
        <v>3</v>
      </c>
      <c r="P3" s="24">
        <v>3</v>
      </c>
      <c r="Q3" s="24">
        <v>3</v>
      </c>
      <c r="R3" s="24">
        <v>3</v>
      </c>
      <c r="S3" s="24">
        <v>12</v>
      </c>
      <c r="T3" s="24">
        <v>4465</v>
      </c>
      <c r="U3" s="24">
        <v>16085</v>
      </c>
      <c r="V3" s="24">
        <v>23869</v>
      </c>
      <c r="W3" s="24">
        <v>16708</v>
      </c>
      <c r="X3" s="24">
        <v>61127</v>
      </c>
      <c r="Y3" s="24" t="s">
        <v>6</v>
      </c>
      <c r="AA3" s="43">
        <v>321310</v>
      </c>
      <c r="AB3" s="45" t="s">
        <v>57</v>
      </c>
      <c r="AC3" s="48">
        <v>4705671</v>
      </c>
      <c r="AD3" s="48">
        <v>4576072</v>
      </c>
      <c r="AE3" s="44"/>
      <c r="AF3" s="53">
        <v>3213101000</v>
      </c>
      <c r="AG3" s="51" t="s">
        <v>58</v>
      </c>
      <c r="AH3" s="53">
        <v>3213102000</v>
      </c>
      <c r="AI3" s="51" t="s">
        <v>59</v>
      </c>
      <c r="AJ3" s="53">
        <v>3213103000</v>
      </c>
      <c r="AK3" s="52" t="s">
        <v>60</v>
      </c>
      <c r="AL3" s="53">
        <v>3213109000</v>
      </c>
      <c r="AM3" s="52" t="s">
        <v>61</v>
      </c>
      <c r="AN3" s="53"/>
      <c r="AO3" s="52"/>
      <c r="AP3" s="53"/>
      <c r="AQ3" s="52"/>
      <c r="AR3" s="53"/>
      <c r="AS3" s="52"/>
      <c r="AT3" s="53"/>
      <c r="AU3" s="50"/>
      <c r="AV3" s="53"/>
      <c r="AW3" s="50"/>
      <c r="AX3" s="53"/>
      <c r="AY3" s="52"/>
      <c r="AZ3" s="53"/>
      <c r="BA3" s="50"/>
    </row>
    <row r="4" spans="1:53" x14ac:dyDescent="0.3">
      <c r="A4" s="41">
        <v>321511</v>
      </c>
      <c r="B4" s="24" t="e">
        <f>VLOOKUP(A4,#REF!,2,0)</f>
        <v>#REF!</v>
      </c>
      <c r="C4" s="24" t="e">
        <f>VLOOKUP($A4,#REF!,3,0)</f>
        <v>#REF!</v>
      </c>
      <c r="D4" s="24" t="e">
        <f>VLOOKUP($A4,#REF!,4,0)</f>
        <v>#REF!</v>
      </c>
      <c r="E4" s="24" t="e">
        <f>VLOOKUP($A4,#REF!,5,0)</f>
        <v>#REF!</v>
      </c>
      <c r="F4" s="24" t="e">
        <f>VLOOKUP($A4,#REF!,6,0)</f>
        <v>#REF!</v>
      </c>
      <c r="G4" s="24" t="e">
        <f>VLOOKUP($A4,#REF!,7,0)</f>
        <v>#REF!</v>
      </c>
      <c r="H4" s="24" t="e">
        <f>VLOOKUP($A4,#REF!,8,0)</f>
        <v>#REF!</v>
      </c>
      <c r="I4" s="24" t="e">
        <f>VLOOKUP($A4,#REF!,9,0)</f>
        <v>#REF!</v>
      </c>
      <c r="J4" s="24" t="e">
        <f>VLOOKUP($A4,#REF!,10,0)</f>
        <v>#REF!</v>
      </c>
      <c r="K4" s="24" t="e">
        <f>VLOOKUP($A4,#REF!,11,0)</f>
        <v>#REF!</v>
      </c>
      <c r="L4" s="24" t="e">
        <f>VLOOKUP($A4,#REF!,12,0)</f>
        <v>#REF!</v>
      </c>
      <c r="N4" s="41">
        <v>321511</v>
      </c>
      <c r="O4" s="24">
        <v>27</v>
      </c>
      <c r="P4" s="24">
        <v>27</v>
      </c>
      <c r="Q4" s="24">
        <v>22</v>
      </c>
      <c r="R4" s="24">
        <v>21</v>
      </c>
      <c r="S4" s="24">
        <v>97</v>
      </c>
      <c r="T4" s="24">
        <v>745703</v>
      </c>
      <c r="U4" s="24">
        <v>683327</v>
      </c>
      <c r="V4" s="24">
        <v>862500</v>
      </c>
      <c r="W4" s="24">
        <v>339698</v>
      </c>
      <c r="X4" s="24">
        <v>2631228</v>
      </c>
      <c r="Y4" s="24" t="s">
        <v>6</v>
      </c>
      <c r="AA4" s="43">
        <v>321511</v>
      </c>
      <c r="AB4" s="45" t="s">
        <v>62</v>
      </c>
      <c r="AC4" s="49">
        <v>25872846</v>
      </c>
      <c r="AD4" s="49">
        <v>25872846</v>
      </c>
      <c r="AE4" s="44"/>
      <c r="AF4" s="53">
        <v>3215110000</v>
      </c>
      <c r="AG4" s="52" t="s">
        <v>63</v>
      </c>
      <c r="AH4" s="53"/>
      <c r="AI4" s="52"/>
      <c r="AJ4" s="53"/>
      <c r="AK4" s="52"/>
      <c r="AL4" s="53"/>
      <c r="AM4" s="52"/>
      <c r="AN4" s="53"/>
      <c r="AO4" s="52"/>
      <c r="AP4" s="53"/>
      <c r="AQ4" s="52"/>
      <c r="AR4" s="53"/>
      <c r="AS4" s="52"/>
      <c r="AT4" s="53"/>
      <c r="AU4" s="50"/>
      <c r="AV4" s="53"/>
      <c r="AW4" s="50"/>
      <c r="AX4" s="53"/>
      <c r="AY4" s="52"/>
      <c r="AZ4" s="53"/>
      <c r="BA4" s="50"/>
    </row>
    <row r="5" spans="1:53" x14ac:dyDescent="0.3">
      <c r="A5" s="41">
        <v>321519</v>
      </c>
      <c r="B5" s="24" t="e">
        <f>VLOOKUP(A5,#REF!,2,0)</f>
        <v>#REF!</v>
      </c>
      <c r="C5" s="24" t="e">
        <f>VLOOKUP($A5,#REF!,3,0)</f>
        <v>#REF!</v>
      </c>
      <c r="D5" s="24" t="e">
        <f>VLOOKUP($A5,#REF!,4,0)</f>
        <v>#REF!</v>
      </c>
      <c r="E5" s="24" t="e">
        <f>VLOOKUP($A5,#REF!,5,0)</f>
        <v>#REF!</v>
      </c>
      <c r="F5" s="24" t="e">
        <f>VLOOKUP($A5,#REF!,6,0)</f>
        <v>#REF!</v>
      </c>
      <c r="G5" s="24" t="e">
        <f>VLOOKUP($A5,#REF!,7,0)</f>
        <v>#REF!</v>
      </c>
      <c r="H5" s="24" t="e">
        <f>VLOOKUP($A5,#REF!,8,0)</f>
        <v>#REF!</v>
      </c>
      <c r="I5" s="24" t="e">
        <f>VLOOKUP($A5,#REF!,9,0)</f>
        <v>#REF!</v>
      </c>
      <c r="J5" s="24" t="e">
        <f>VLOOKUP($A5,#REF!,10,0)</f>
        <v>#REF!</v>
      </c>
      <c r="K5" s="24" t="e">
        <f>VLOOKUP($A5,#REF!,11,0)</f>
        <v>#REF!</v>
      </c>
      <c r="L5" s="24" t="e">
        <f>VLOOKUP($A5,#REF!,12,0)</f>
        <v>#REF!</v>
      </c>
      <c r="N5" s="41">
        <v>321519</v>
      </c>
      <c r="O5" s="24">
        <v>49</v>
      </c>
      <c r="P5" s="24">
        <v>46</v>
      </c>
      <c r="Q5" s="24">
        <v>42</v>
      </c>
      <c r="R5" s="24">
        <v>31</v>
      </c>
      <c r="S5" s="24">
        <v>168</v>
      </c>
      <c r="T5" s="24">
        <v>3321614</v>
      </c>
      <c r="U5" s="24">
        <v>3705197</v>
      </c>
      <c r="V5" s="24">
        <v>4608648</v>
      </c>
      <c r="W5" s="24">
        <v>3280975</v>
      </c>
      <c r="X5" s="24">
        <v>14916434</v>
      </c>
      <c r="Y5" s="24" t="s">
        <v>6</v>
      </c>
      <c r="AA5" s="43">
        <v>321519</v>
      </c>
      <c r="AB5" s="45" t="s">
        <v>64</v>
      </c>
      <c r="AC5" s="49">
        <v>142440835</v>
      </c>
      <c r="AD5" s="49">
        <v>138016342</v>
      </c>
      <c r="AE5" s="44"/>
      <c r="AF5" s="53">
        <v>3215190000</v>
      </c>
      <c r="AG5" s="52" t="s">
        <v>61</v>
      </c>
      <c r="AH5" s="53"/>
      <c r="AI5" s="52"/>
      <c r="AJ5" s="53"/>
      <c r="AK5" s="52"/>
      <c r="AL5" s="53"/>
      <c r="AM5" s="52"/>
      <c r="AN5" s="53"/>
      <c r="AO5" s="52"/>
      <c r="AP5" s="53"/>
      <c r="AQ5" s="52"/>
      <c r="AR5" s="53"/>
      <c r="AS5" s="52"/>
      <c r="AT5" s="53"/>
      <c r="AU5" s="50"/>
      <c r="AV5" s="53"/>
      <c r="AW5" s="50"/>
      <c r="AX5" s="53"/>
      <c r="AY5" s="52"/>
      <c r="AZ5" s="53"/>
      <c r="BA5" s="50"/>
    </row>
    <row r="6" spans="1:53" x14ac:dyDescent="0.3">
      <c r="A6" s="41">
        <v>321590</v>
      </c>
      <c r="B6" s="24" t="e">
        <f>VLOOKUP(A6,#REF!,2,0)</f>
        <v>#REF!</v>
      </c>
      <c r="C6" s="24" t="e">
        <f>VLOOKUP($A6,#REF!,3,0)</f>
        <v>#REF!</v>
      </c>
      <c r="D6" s="24" t="e">
        <f>VLOOKUP($A6,#REF!,4,0)</f>
        <v>#REF!</v>
      </c>
      <c r="E6" s="24" t="e">
        <f>VLOOKUP($A6,#REF!,5,0)</f>
        <v>#REF!</v>
      </c>
      <c r="F6" s="24" t="e">
        <f>VLOOKUP($A6,#REF!,6,0)</f>
        <v>#REF!</v>
      </c>
      <c r="G6" s="24" t="e">
        <f>VLOOKUP($A6,#REF!,7,0)</f>
        <v>#REF!</v>
      </c>
      <c r="H6" s="24" t="e">
        <f>VLOOKUP($A6,#REF!,8,0)</f>
        <v>#REF!</v>
      </c>
      <c r="I6" s="24" t="e">
        <f>VLOOKUP($A6,#REF!,9,0)</f>
        <v>#REF!</v>
      </c>
      <c r="J6" s="24" t="e">
        <f>VLOOKUP($A6,#REF!,10,0)</f>
        <v>#REF!</v>
      </c>
      <c r="K6" s="24" t="e">
        <f>VLOOKUP($A6,#REF!,11,0)</f>
        <v>#REF!</v>
      </c>
      <c r="L6" s="24" t="e">
        <f>VLOOKUP($A6,#REF!,12,0)</f>
        <v>#REF!</v>
      </c>
      <c r="N6" s="41">
        <v>321590</v>
      </c>
      <c r="O6" s="24">
        <v>30</v>
      </c>
      <c r="P6" s="24">
        <v>32</v>
      </c>
      <c r="Q6" s="24">
        <v>30</v>
      </c>
      <c r="R6" s="24">
        <v>22</v>
      </c>
      <c r="S6" s="24">
        <v>114</v>
      </c>
      <c r="T6" s="24">
        <v>3223554</v>
      </c>
      <c r="U6" s="24">
        <v>3699390</v>
      </c>
      <c r="V6" s="24">
        <v>3258248</v>
      </c>
      <c r="W6" s="24">
        <v>2130012</v>
      </c>
      <c r="X6" s="24">
        <v>12311204</v>
      </c>
      <c r="Y6" s="24" t="s">
        <v>6</v>
      </c>
      <c r="AA6" s="43">
        <v>321590</v>
      </c>
      <c r="AB6" s="45" t="s">
        <v>65</v>
      </c>
      <c r="AC6" s="49">
        <v>51637013</v>
      </c>
      <c r="AD6" s="49">
        <v>52936727</v>
      </c>
      <c r="AE6" s="44"/>
      <c r="AF6" s="53">
        <v>3215901000</v>
      </c>
      <c r="AG6" s="52" t="s">
        <v>66</v>
      </c>
      <c r="AH6" s="53">
        <v>3215902000</v>
      </c>
      <c r="AI6" s="52" t="s">
        <v>67</v>
      </c>
      <c r="AJ6" s="53">
        <v>3215903000</v>
      </c>
      <c r="AK6" s="52" t="s">
        <v>68</v>
      </c>
      <c r="AL6" s="54">
        <v>3215904010</v>
      </c>
      <c r="AM6" s="52" t="s">
        <v>69</v>
      </c>
      <c r="AN6" s="53">
        <v>3215904020</v>
      </c>
      <c r="AO6" s="52" t="s">
        <v>70</v>
      </c>
      <c r="AP6" s="53">
        <v>3215904030</v>
      </c>
      <c r="AQ6" s="52" t="s">
        <v>71</v>
      </c>
      <c r="AR6" s="53">
        <v>3215905000</v>
      </c>
      <c r="AS6" s="52" t="s">
        <v>72</v>
      </c>
      <c r="AT6" s="53">
        <v>3215906010</v>
      </c>
      <c r="AU6" s="50" t="s">
        <v>69</v>
      </c>
      <c r="AV6" s="53">
        <v>3215906020</v>
      </c>
      <c r="AW6" s="50" t="s">
        <v>70</v>
      </c>
      <c r="AX6" s="53">
        <v>3215906030</v>
      </c>
      <c r="AY6" s="52" t="s">
        <v>71</v>
      </c>
      <c r="AZ6" s="53">
        <v>3215909000</v>
      </c>
      <c r="BA6" s="50" t="s">
        <v>61</v>
      </c>
    </row>
    <row r="7" spans="1:53" x14ac:dyDescent="0.3">
      <c r="A7" s="41">
        <v>330690</v>
      </c>
      <c r="B7" s="24" t="e">
        <f>VLOOKUP(A7,#REF!,2,0)</f>
        <v>#REF!</v>
      </c>
      <c r="C7" s="24" t="e">
        <f>VLOOKUP($A7,#REF!,3,0)</f>
        <v>#REF!</v>
      </c>
      <c r="D7" s="24" t="e">
        <f>VLOOKUP($A7,#REF!,4,0)</f>
        <v>#REF!</v>
      </c>
      <c r="E7" s="24" t="e">
        <f>VLOOKUP($A7,#REF!,5,0)</f>
        <v>#REF!</v>
      </c>
      <c r="F7" s="24" t="e">
        <f>VLOOKUP($A7,#REF!,6,0)</f>
        <v>#REF!</v>
      </c>
      <c r="G7" s="24" t="e">
        <f>VLOOKUP($A7,#REF!,7,0)</f>
        <v>#REF!</v>
      </c>
      <c r="H7" s="24" t="e">
        <f>VLOOKUP($A7,#REF!,8,0)</f>
        <v>#REF!</v>
      </c>
      <c r="I7" s="24" t="e">
        <f>VLOOKUP($A7,#REF!,9,0)</f>
        <v>#REF!</v>
      </c>
      <c r="J7" s="24" t="e">
        <f>VLOOKUP($A7,#REF!,10,0)</f>
        <v>#REF!</v>
      </c>
      <c r="K7" s="24" t="e">
        <f>VLOOKUP($A7,#REF!,11,0)</f>
        <v>#REF!</v>
      </c>
      <c r="L7" s="24" t="e">
        <f>VLOOKUP($A7,#REF!,12,0)</f>
        <v>#REF!</v>
      </c>
      <c r="N7" s="41">
        <v>330690</v>
      </c>
      <c r="O7" s="24">
        <v>5</v>
      </c>
      <c r="P7" s="24">
        <v>4</v>
      </c>
      <c r="Q7" s="24">
        <v>3</v>
      </c>
      <c r="R7" s="24">
        <v>2</v>
      </c>
      <c r="S7" s="24">
        <v>14</v>
      </c>
      <c r="T7" s="24">
        <v>61559</v>
      </c>
      <c r="U7" s="24">
        <v>37574</v>
      </c>
      <c r="V7" s="24">
        <v>19684</v>
      </c>
      <c r="W7" s="24">
        <v>10308</v>
      </c>
      <c r="X7" s="24">
        <v>129125</v>
      </c>
      <c r="Y7" s="24" t="s">
        <v>6</v>
      </c>
      <c r="AA7" s="43">
        <v>330690</v>
      </c>
      <c r="AB7" s="45" t="s">
        <v>73</v>
      </c>
      <c r="AC7" s="49">
        <v>15442799</v>
      </c>
      <c r="AD7" s="49">
        <v>17579184</v>
      </c>
      <c r="AE7" s="44"/>
      <c r="AF7" s="53">
        <v>3306901000</v>
      </c>
      <c r="AG7" s="52" t="s">
        <v>74</v>
      </c>
      <c r="AH7" s="53">
        <v>3306902000</v>
      </c>
      <c r="AI7" s="52" t="s">
        <v>75</v>
      </c>
      <c r="AJ7" s="53"/>
      <c r="AK7" s="52"/>
      <c r="AL7" s="53"/>
      <c r="AM7" s="52"/>
      <c r="AN7" s="53"/>
      <c r="AO7" s="52"/>
      <c r="AP7" s="53"/>
      <c r="AQ7" s="52"/>
      <c r="AR7" s="53"/>
      <c r="AS7" s="52"/>
      <c r="AT7" s="53"/>
      <c r="AU7" s="50"/>
      <c r="AV7" s="53"/>
      <c r="AW7" s="50"/>
      <c r="AX7" s="53"/>
      <c r="AY7" s="52"/>
      <c r="AZ7" s="53"/>
      <c r="BA7" s="50"/>
    </row>
    <row r="8" spans="1:53" x14ac:dyDescent="0.3">
      <c r="A8" s="41">
        <v>401519</v>
      </c>
      <c r="B8" s="24" t="e">
        <f>VLOOKUP(A8,#REF!,2,0)</f>
        <v>#REF!</v>
      </c>
      <c r="C8" s="24" t="e">
        <f>VLOOKUP($A8,#REF!,3,0)</f>
        <v>#REF!</v>
      </c>
      <c r="D8" s="24" t="e">
        <f>VLOOKUP($A8,#REF!,4,0)</f>
        <v>#REF!</v>
      </c>
      <c r="E8" s="24" t="e">
        <f>VLOOKUP($A8,#REF!,5,0)</f>
        <v>#REF!</v>
      </c>
      <c r="F8" s="24" t="e">
        <f>VLOOKUP($A8,#REF!,6,0)</f>
        <v>#REF!</v>
      </c>
      <c r="G8" s="24" t="e">
        <f>VLOOKUP($A8,#REF!,7,0)</f>
        <v>#REF!</v>
      </c>
      <c r="H8" s="24" t="e">
        <f>VLOOKUP($A8,#REF!,8,0)</f>
        <v>#REF!</v>
      </c>
      <c r="I8" s="24" t="e">
        <f>VLOOKUP($A8,#REF!,9,0)</f>
        <v>#REF!</v>
      </c>
      <c r="J8" s="24" t="e">
        <f>VLOOKUP($A8,#REF!,10,0)</f>
        <v>#REF!</v>
      </c>
      <c r="K8" s="24" t="e">
        <f>VLOOKUP($A8,#REF!,11,0)</f>
        <v>#REF!</v>
      </c>
      <c r="L8" s="24" t="e">
        <f>VLOOKUP($A8,#REF!,12,0)</f>
        <v>#REF!</v>
      </c>
      <c r="N8" s="41">
        <v>401519</v>
      </c>
      <c r="O8" s="24">
        <v>5</v>
      </c>
      <c r="P8" s="24">
        <v>6</v>
      </c>
      <c r="Q8" s="24">
        <v>9</v>
      </c>
      <c r="R8" s="24">
        <v>9</v>
      </c>
      <c r="S8" s="24">
        <v>29</v>
      </c>
      <c r="T8" s="24">
        <v>2778</v>
      </c>
      <c r="U8" s="24">
        <v>8365</v>
      </c>
      <c r="V8" s="24">
        <v>23250</v>
      </c>
      <c r="W8" s="24">
        <v>4766</v>
      </c>
      <c r="X8" s="24">
        <v>39159</v>
      </c>
      <c r="Y8" s="24" t="s">
        <v>7</v>
      </c>
      <c r="AA8" s="43">
        <v>401519</v>
      </c>
      <c r="AB8" s="45" t="s">
        <v>76</v>
      </c>
      <c r="AC8" s="49">
        <v>5234912</v>
      </c>
      <c r="AD8" s="49">
        <v>4139109</v>
      </c>
      <c r="AE8" s="42"/>
      <c r="AF8" s="53">
        <v>4015190000</v>
      </c>
      <c r="AG8" s="52" t="s">
        <v>61</v>
      </c>
      <c r="AH8" s="53"/>
      <c r="AI8" s="52"/>
      <c r="AJ8" s="53"/>
      <c r="AK8" s="52"/>
      <c r="AL8" s="53"/>
      <c r="AM8" s="52"/>
      <c r="AN8" s="53"/>
      <c r="AO8" s="52"/>
      <c r="AP8" s="53"/>
      <c r="AQ8" s="52"/>
      <c r="AR8" s="53"/>
      <c r="AS8" s="52"/>
      <c r="AT8" s="53"/>
      <c r="AU8" s="50"/>
      <c r="AV8" s="53"/>
      <c r="AW8" s="50"/>
      <c r="AX8" s="53"/>
      <c r="AY8" s="52"/>
      <c r="AZ8" s="53"/>
      <c r="BA8" s="50"/>
    </row>
    <row r="9" spans="1:53" x14ac:dyDescent="0.3">
      <c r="A9" s="41">
        <v>482090</v>
      </c>
      <c r="B9" s="24" t="e">
        <f>VLOOKUP(A9,#REF!,2,0)</f>
        <v>#REF!</v>
      </c>
      <c r="C9" s="24" t="e">
        <f>VLOOKUP($A9,#REF!,3,0)</f>
        <v>#REF!</v>
      </c>
      <c r="D9" s="24" t="e">
        <f>VLOOKUP($A9,#REF!,4,0)</f>
        <v>#REF!</v>
      </c>
      <c r="E9" s="24" t="e">
        <f>VLOOKUP($A9,#REF!,5,0)</f>
        <v>#REF!</v>
      </c>
      <c r="F9" s="24" t="e">
        <f>VLOOKUP($A9,#REF!,6,0)</f>
        <v>#REF!</v>
      </c>
      <c r="G9" s="24" t="e">
        <f>VLOOKUP($A9,#REF!,7,0)</f>
        <v>#REF!</v>
      </c>
      <c r="H9" s="24" t="e">
        <f>VLOOKUP($A9,#REF!,8,0)</f>
        <v>#REF!</v>
      </c>
      <c r="I9" s="24" t="e">
        <f>VLOOKUP($A9,#REF!,9,0)</f>
        <v>#REF!</v>
      </c>
      <c r="J9" s="24" t="e">
        <f>VLOOKUP($A9,#REF!,10,0)</f>
        <v>#REF!</v>
      </c>
      <c r="K9" s="24" t="e">
        <f>VLOOKUP($A9,#REF!,11,0)</f>
        <v>#REF!</v>
      </c>
      <c r="L9" s="24" t="e">
        <f>VLOOKUP($A9,#REF!,12,0)</f>
        <v>#REF!</v>
      </c>
      <c r="N9" s="41">
        <v>482090</v>
      </c>
      <c r="O9" s="24">
        <v>4</v>
      </c>
      <c r="P9" s="24">
        <v>4</v>
      </c>
      <c r="Q9" s="24">
        <v>2</v>
      </c>
      <c r="R9" s="24">
        <v>1</v>
      </c>
      <c r="S9" s="24">
        <v>11</v>
      </c>
      <c r="T9" s="24">
        <v>146</v>
      </c>
      <c r="U9" s="24">
        <v>88</v>
      </c>
      <c r="V9" s="24">
        <v>2789</v>
      </c>
      <c r="W9" s="24">
        <v>167</v>
      </c>
      <c r="X9" s="24">
        <v>3190</v>
      </c>
      <c r="Y9" s="24" t="s">
        <v>6</v>
      </c>
      <c r="AA9" s="43">
        <v>482090</v>
      </c>
      <c r="AB9" s="45" t="s">
        <v>77</v>
      </c>
      <c r="AC9" s="49">
        <v>7462523</v>
      </c>
      <c r="AD9" s="49">
        <v>7227266</v>
      </c>
      <c r="AE9" s="42"/>
      <c r="AF9" s="53">
        <v>4820900000</v>
      </c>
      <c r="AG9" s="52" t="s">
        <v>61</v>
      </c>
      <c r="AH9" s="53"/>
      <c r="AI9" s="52"/>
      <c r="AJ9" s="53"/>
      <c r="AK9" s="52"/>
      <c r="AL9" s="53"/>
      <c r="AM9" s="52"/>
      <c r="AN9" s="53"/>
      <c r="AO9" s="52"/>
      <c r="AP9" s="53"/>
      <c r="AQ9" s="52"/>
      <c r="AR9" s="53"/>
      <c r="AS9" s="52"/>
      <c r="AT9" s="53"/>
      <c r="AU9" s="50"/>
      <c r="AV9" s="53"/>
      <c r="AW9" s="50"/>
      <c r="AX9" s="53"/>
      <c r="AY9" s="52"/>
      <c r="AZ9" s="53"/>
      <c r="BA9" s="50"/>
    </row>
    <row r="10" spans="1:53" x14ac:dyDescent="0.3">
      <c r="A10" s="41">
        <v>491000</v>
      </c>
      <c r="B10" s="24" t="e">
        <f>VLOOKUP(A10,#REF!,2,0)</f>
        <v>#REF!</v>
      </c>
      <c r="C10" s="24" t="e">
        <f>VLOOKUP($A10,#REF!,3,0)</f>
        <v>#REF!</v>
      </c>
      <c r="D10" s="24" t="e">
        <f>VLOOKUP($A10,#REF!,4,0)</f>
        <v>#REF!</v>
      </c>
      <c r="E10" s="24" t="e">
        <f>VLOOKUP($A10,#REF!,5,0)</f>
        <v>#REF!</v>
      </c>
      <c r="F10" s="24" t="e">
        <f>VLOOKUP($A10,#REF!,6,0)</f>
        <v>#REF!</v>
      </c>
      <c r="G10" s="24" t="e">
        <f>VLOOKUP($A10,#REF!,7,0)</f>
        <v>#REF!</v>
      </c>
      <c r="H10" s="24" t="e">
        <f>VLOOKUP($A10,#REF!,8,0)</f>
        <v>#REF!</v>
      </c>
      <c r="I10" s="24" t="e">
        <f>VLOOKUP($A10,#REF!,9,0)</f>
        <v>#REF!</v>
      </c>
      <c r="J10" s="24" t="e">
        <f>VLOOKUP($A10,#REF!,10,0)</f>
        <v>#REF!</v>
      </c>
      <c r="K10" s="24" t="e">
        <f>VLOOKUP($A10,#REF!,11,0)</f>
        <v>#REF!</v>
      </c>
      <c r="L10" s="24" t="e">
        <f>VLOOKUP($A10,#REF!,12,0)</f>
        <v>#REF!</v>
      </c>
      <c r="N10" s="41">
        <v>491000</v>
      </c>
      <c r="O10" s="24">
        <v>26</v>
      </c>
      <c r="P10" s="24">
        <v>27</v>
      </c>
      <c r="Q10" s="24">
        <v>31</v>
      </c>
      <c r="R10" s="24">
        <v>5</v>
      </c>
      <c r="S10" s="24">
        <v>89</v>
      </c>
      <c r="T10" s="24">
        <v>20622</v>
      </c>
      <c r="U10" s="24">
        <v>36891</v>
      </c>
      <c r="V10" s="24">
        <v>27583</v>
      </c>
      <c r="W10" s="24">
        <v>537</v>
      </c>
      <c r="X10" s="24">
        <v>85633</v>
      </c>
      <c r="Y10" s="24" t="s">
        <v>6</v>
      </c>
      <c r="AA10" s="43">
        <v>491000</v>
      </c>
      <c r="AB10" s="45" t="s">
        <v>78</v>
      </c>
      <c r="AC10" s="49">
        <v>27995143</v>
      </c>
      <c r="AD10" s="49">
        <v>29686013</v>
      </c>
      <c r="AE10" s="42"/>
      <c r="AF10" s="53">
        <v>4910001000</v>
      </c>
      <c r="AG10" s="52" t="s">
        <v>79</v>
      </c>
      <c r="AH10" s="53">
        <v>4910009000</v>
      </c>
      <c r="AI10" s="52" t="s">
        <v>61</v>
      </c>
      <c r="AJ10" s="53"/>
      <c r="AK10" s="52"/>
      <c r="AL10" s="53"/>
      <c r="AM10" s="52"/>
      <c r="AN10" s="53"/>
      <c r="AO10" s="52"/>
      <c r="AP10" s="53"/>
      <c r="AQ10" s="52"/>
      <c r="AR10" s="53"/>
      <c r="AS10" s="52"/>
      <c r="AT10" s="53"/>
      <c r="AU10" s="50"/>
      <c r="AV10" s="53"/>
      <c r="AW10" s="50"/>
      <c r="AX10" s="53"/>
      <c r="AY10" s="52"/>
      <c r="AZ10" s="53"/>
      <c r="BA10" s="50"/>
    </row>
    <row r="11" spans="1:53" x14ac:dyDescent="0.3">
      <c r="A11" s="41">
        <v>610910</v>
      </c>
      <c r="B11" s="24" t="e">
        <f>VLOOKUP(A11,#REF!,2,0)</f>
        <v>#REF!</v>
      </c>
      <c r="C11" s="24" t="e">
        <f>VLOOKUP($A11,#REF!,3,0)</f>
        <v>#REF!</v>
      </c>
      <c r="D11" s="24" t="e">
        <f>VLOOKUP($A11,#REF!,4,0)</f>
        <v>#REF!</v>
      </c>
      <c r="E11" s="24" t="e">
        <f>VLOOKUP($A11,#REF!,5,0)</f>
        <v>#REF!</v>
      </c>
      <c r="F11" s="24" t="e">
        <f>VLOOKUP($A11,#REF!,6,0)</f>
        <v>#REF!</v>
      </c>
      <c r="G11" s="24" t="e">
        <f>VLOOKUP($A11,#REF!,7,0)</f>
        <v>#REF!</v>
      </c>
      <c r="H11" s="24" t="e">
        <f>VLOOKUP($A11,#REF!,8,0)</f>
        <v>#REF!</v>
      </c>
      <c r="I11" s="24" t="e">
        <f>VLOOKUP($A11,#REF!,9,0)</f>
        <v>#REF!</v>
      </c>
      <c r="J11" s="24" t="e">
        <f>VLOOKUP($A11,#REF!,10,0)</f>
        <v>#REF!</v>
      </c>
      <c r="K11" s="24" t="e">
        <f>VLOOKUP($A11,#REF!,11,0)</f>
        <v>#REF!</v>
      </c>
      <c r="L11" s="24" t="e">
        <f>VLOOKUP($A11,#REF!,12,0)</f>
        <v>#REF!</v>
      </c>
      <c r="N11" s="41">
        <v>610910</v>
      </c>
      <c r="O11" s="24">
        <v>3</v>
      </c>
      <c r="P11" s="24">
        <v>6</v>
      </c>
      <c r="Q11" s="24">
        <v>5</v>
      </c>
      <c r="R11" s="24">
        <v>7</v>
      </c>
      <c r="S11" s="24">
        <v>21</v>
      </c>
      <c r="T11" s="24">
        <v>1141</v>
      </c>
      <c r="U11" s="24">
        <v>3105</v>
      </c>
      <c r="V11" s="24">
        <v>2392</v>
      </c>
      <c r="W11" s="24">
        <v>17088</v>
      </c>
      <c r="X11" s="24">
        <v>23726</v>
      </c>
      <c r="Y11" s="24" t="s">
        <v>7</v>
      </c>
      <c r="AA11" s="43">
        <v>610910</v>
      </c>
      <c r="AB11" s="45" t="s">
        <v>80</v>
      </c>
      <c r="AC11" s="49">
        <v>76507749</v>
      </c>
      <c r="AD11" s="49">
        <v>86863042</v>
      </c>
      <c r="AE11" s="42"/>
      <c r="AF11" s="53">
        <v>6109101000</v>
      </c>
      <c r="AG11" s="52" t="s">
        <v>81</v>
      </c>
      <c r="AH11" s="53">
        <v>6109109000</v>
      </c>
      <c r="AI11" s="52" t="s">
        <v>61</v>
      </c>
      <c r="AJ11" s="53"/>
      <c r="AK11" s="52"/>
      <c r="AL11" s="53"/>
      <c r="AM11" s="52"/>
      <c r="AN11" s="53"/>
      <c r="AO11" s="52"/>
      <c r="AP11" s="53"/>
      <c r="AQ11" s="52"/>
      <c r="AR11" s="53"/>
      <c r="AS11" s="52"/>
      <c r="AT11" s="53"/>
      <c r="AU11" s="50"/>
      <c r="AV11" s="53"/>
      <c r="AW11" s="50"/>
      <c r="AX11" s="53"/>
      <c r="AY11" s="52"/>
      <c r="AZ11" s="53"/>
      <c r="BA11" s="50"/>
    </row>
    <row r="12" spans="1:53" x14ac:dyDescent="0.3">
      <c r="A12" s="41">
        <v>610990</v>
      </c>
      <c r="B12" s="24" t="e">
        <f>VLOOKUP(A12,#REF!,2,0)</f>
        <v>#REF!</v>
      </c>
      <c r="C12" s="24" t="e">
        <f>VLOOKUP($A12,#REF!,3,0)</f>
        <v>#REF!</v>
      </c>
      <c r="D12" s="24" t="e">
        <f>VLOOKUP($A12,#REF!,4,0)</f>
        <v>#REF!</v>
      </c>
      <c r="E12" s="24" t="e">
        <f>VLOOKUP($A12,#REF!,5,0)</f>
        <v>#REF!</v>
      </c>
      <c r="F12" s="24" t="e">
        <f>VLOOKUP($A12,#REF!,6,0)</f>
        <v>#REF!</v>
      </c>
      <c r="G12" s="24" t="e">
        <f>VLOOKUP($A12,#REF!,7,0)</f>
        <v>#REF!</v>
      </c>
      <c r="H12" s="24" t="e">
        <f>VLOOKUP($A12,#REF!,8,0)</f>
        <v>#REF!</v>
      </c>
      <c r="I12" s="24" t="e">
        <f>VLOOKUP($A12,#REF!,9,0)</f>
        <v>#REF!</v>
      </c>
      <c r="J12" s="24" t="e">
        <f>VLOOKUP($A12,#REF!,10,0)</f>
        <v>#REF!</v>
      </c>
      <c r="K12" s="24" t="e">
        <f>VLOOKUP($A12,#REF!,11,0)</f>
        <v>#REF!</v>
      </c>
      <c r="L12" s="24" t="e">
        <f>VLOOKUP($A12,#REF!,12,0)</f>
        <v>#REF!</v>
      </c>
      <c r="N12" s="41">
        <v>610990</v>
      </c>
      <c r="O12" s="24">
        <v>7</v>
      </c>
      <c r="P12" s="24">
        <v>6</v>
      </c>
      <c r="Q12" s="24">
        <v>10</v>
      </c>
      <c r="R12" s="24">
        <v>5</v>
      </c>
      <c r="S12" s="24">
        <v>28</v>
      </c>
      <c r="T12" s="24">
        <v>21051</v>
      </c>
      <c r="U12" s="24">
        <v>5133</v>
      </c>
      <c r="V12" s="24">
        <v>9812</v>
      </c>
      <c r="W12" s="24">
        <v>1751</v>
      </c>
      <c r="X12" s="24">
        <v>37747</v>
      </c>
      <c r="Y12" s="24" t="s">
        <v>7</v>
      </c>
      <c r="AA12" s="43">
        <v>610990</v>
      </c>
      <c r="AB12" s="45" t="s">
        <v>82</v>
      </c>
      <c r="AC12" s="49">
        <v>124386966</v>
      </c>
      <c r="AD12" s="49">
        <v>108787502</v>
      </c>
      <c r="AE12" s="42"/>
      <c r="AF12" s="53">
        <v>6109901010</v>
      </c>
      <c r="AG12" s="52" t="s">
        <v>81</v>
      </c>
      <c r="AH12" s="53">
        <v>6109901090</v>
      </c>
      <c r="AI12" s="52" t="s">
        <v>61</v>
      </c>
      <c r="AJ12" s="53">
        <v>6109902010</v>
      </c>
      <c r="AK12" s="52" t="s">
        <v>81</v>
      </c>
      <c r="AL12" s="53">
        <v>6109902090</v>
      </c>
      <c r="AM12" s="52" t="s">
        <v>61</v>
      </c>
      <c r="AN12" s="53">
        <v>6109903010</v>
      </c>
      <c r="AO12" s="52" t="s">
        <v>81</v>
      </c>
      <c r="AP12" s="53">
        <v>6109903090</v>
      </c>
      <c r="AQ12" s="52" t="s">
        <v>61</v>
      </c>
      <c r="AR12" s="53">
        <v>6109909010</v>
      </c>
      <c r="AS12" s="52" t="s">
        <v>81</v>
      </c>
      <c r="AT12" s="53">
        <v>6109909090</v>
      </c>
      <c r="AU12" s="50" t="s">
        <v>61</v>
      </c>
      <c r="AV12" s="53"/>
      <c r="AW12" s="50"/>
      <c r="AX12" s="53"/>
      <c r="AY12" s="52"/>
      <c r="AZ12" s="53"/>
      <c r="BA12" s="50"/>
    </row>
    <row r="13" spans="1:53" x14ac:dyDescent="0.3">
      <c r="A13" s="41">
        <v>611595</v>
      </c>
      <c r="B13" s="24" t="e">
        <f>VLOOKUP(A13,#REF!,2,0)</f>
        <v>#REF!</v>
      </c>
      <c r="C13" s="24" t="e">
        <f>VLOOKUP($A13,#REF!,3,0)</f>
        <v>#REF!</v>
      </c>
      <c r="D13" s="24" t="e">
        <f>VLOOKUP($A13,#REF!,4,0)</f>
        <v>#REF!</v>
      </c>
      <c r="E13" s="24" t="e">
        <f>VLOOKUP($A13,#REF!,5,0)</f>
        <v>#REF!</v>
      </c>
      <c r="F13" s="24" t="e">
        <f>VLOOKUP($A13,#REF!,6,0)</f>
        <v>#REF!</v>
      </c>
      <c r="G13" s="24" t="e">
        <f>VLOOKUP($A13,#REF!,7,0)</f>
        <v>#REF!</v>
      </c>
      <c r="H13" s="24" t="e">
        <f>VLOOKUP($A13,#REF!,8,0)</f>
        <v>#REF!</v>
      </c>
      <c r="I13" s="24" t="e">
        <f>VLOOKUP($A13,#REF!,9,0)</f>
        <v>#REF!</v>
      </c>
      <c r="J13" s="24" t="e">
        <f>VLOOKUP($A13,#REF!,10,0)</f>
        <v>#REF!</v>
      </c>
      <c r="K13" s="24" t="e">
        <f>VLOOKUP($A13,#REF!,11,0)</f>
        <v>#REF!</v>
      </c>
      <c r="L13" s="24" t="e">
        <f>VLOOKUP($A13,#REF!,12,0)</f>
        <v>#REF!</v>
      </c>
      <c r="N13" s="41">
        <v>611595</v>
      </c>
      <c r="O13" s="24">
        <v>7</v>
      </c>
      <c r="P13" s="24">
        <v>4</v>
      </c>
      <c r="Q13" s="24">
        <v>6</v>
      </c>
      <c r="R13" s="24">
        <v>5</v>
      </c>
      <c r="S13" s="24">
        <v>22</v>
      </c>
      <c r="T13" s="24">
        <v>279701</v>
      </c>
      <c r="U13" s="24">
        <v>94918</v>
      </c>
      <c r="V13" s="24">
        <v>38786</v>
      </c>
      <c r="W13" s="24">
        <v>30276</v>
      </c>
      <c r="X13" s="24">
        <v>443681</v>
      </c>
      <c r="Y13" s="24" t="s">
        <v>7</v>
      </c>
      <c r="AA13" s="43">
        <v>611595</v>
      </c>
      <c r="AB13" s="45" t="s">
        <v>83</v>
      </c>
      <c r="AC13" s="49">
        <v>78641280</v>
      </c>
      <c r="AD13" s="49">
        <v>71692554</v>
      </c>
      <c r="AE13" s="42"/>
      <c r="AF13" s="53">
        <v>6115950000</v>
      </c>
      <c r="AG13" s="52" t="s">
        <v>84</v>
      </c>
      <c r="AH13" s="53"/>
      <c r="AI13" s="52"/>
      <c r="AJ13" s="53"/>
      <c r="AK13" s="52"/>
      <c r="AL13" s="53"/>
      <c r="AM13" s="52"/>
      <c r="AN13" s="53"/>
      <c r="AO13" s="52"/>
      <c r="AP13" s="53"/>
      <c r="AQ13" s="52"/>
      <c r="AR13" s="53"/>
      <c r="AS13" s="52"/>
      <c r="AT13" s="53"/>
      <c r="AU13" s="50"/>
      <c r="AV13" s="53"/>
      <c r="AW13" s="50"/>
      <c r="AX13" s="53"/>
      <c r="AY13" s="52"/>
      <c r="AZ13" s="53"/>
      <c r="BA13" s="50"/>
    </row>
    <row r="14" spans="1:53" x14ac:dyDescent="0.3">
      <c r="A14" s="41">
        <v>611596</v>
      </c>
      <c r="B14" s="24" t="e">
        <f>VLOOKUP(A14,#REF!,2,0)</f>
        <v>#REF!</v>
      </c>
      <c r="C14" s="24" t="e">
        <f>VLOOKUP($A14,#REF!,3,0)</f>
        <v>#REF!</v>
      </c>
      <c r="D14" s="24" t="e">
        <f>VLOOKUP($A14,#REF!,4,0)</f>
        <v>#REF!</v>
      </c>
      <c r="E14" s="24" t="e">
        <f>VLOOKUP($A14,#REF!,5,0)</f>
        <v>#REF!</v>
      </c>
      <c r="F14" s="24" t="e">
        <f>VLOOKUP($A14,#REF!,6,0)</f>
        <v>#REF!</v>
      </c>
      <c r="G14" s="24" t="e">
        <f>VLOOKUP($A14,#REF!,7,0)</f>
        <v>#REF!</v>
      </c>
      <c r="H14" s="24" t="e">
        <f>VLOOKUP($A14,#REF!,8,0)</f>
        <v>#REF!</v>
      </c>
      <c r="I14" s="24" t="e">
        <f>VLOOKUP($A14,#REF!,9,0)</f>
        <v>#REF!</v>
      </c>
      <c r="J14" s="24" t="e">
        <f>VLOOKUP($A14,#REF!,10,0)</f>
        <v>#REF!</v>
      </c>
      <c r="K14" s="24" t="e">
        <f>VLOOKUP($A14,#REF!,11,0)</f>
        <v>#REF!</v>
      </c>
      <c r="L14" s="24" t="e">
        <f>VLOOKUP($A14,#REF!,12,0)</f>
        <v>#REF!</v>
      </c>
      <c r="N14" s="41">
        <v>611596</v>
      </c>
      <c r="O14" s="24">
        <v>5</v>
      </c>
      <c r="P14" s="24">
        <v>4</v>
      </c>
      <c r="Q14" s="24">
        <v>4</v>
      </c>
      <c r="R14" s="24">
        <v>1</v>
      </c>
      <c r="S14" s="24">
        <v>14</v>
      </c>
      <c r="T14" s="24">
        <v>34738</v>
      </c>
      <c r="U14" s="24">
        <v>9210</v>
      </c>
      <c r="V14" s="24">
        <v>2436</v>
      </c>
      <c r="W14" s="24">
        <v>17</v>
      </c>
      <c r="X14" s="24">
        <v>46401</v>
      </c>
      <c r="Y14" s="24" t="s">
        <v>7</v>
      </c>
      <c r="AA14" s="43">
        <v>611596</v>
      </c>
      <c r="AB14" s="45" t="s">
        <v>85</v>
      </c>
      <c r="AC14" s="49">
        <v>37980943</v>
      </c>
      <c r="AD14" s="49">
        <v>32550642</v>
      </c>
      <c r="AE14" s="42"/>
      <c r="AF14" s="53">
        <v>6115960000</v>
      </c>
      <c r="AG14" s="52" t="s">
        <v>86</v>
      </c>
      <c r="AH14" s="53"/>
      <c r="AI14" s="52"/>
      <c r="AJ14" s="53"/>
      <c r="AK14" s="52"/>
      <c r="AL14" s="53"/>
      <c r="AM14" s="52"/>
      <c r="AN14" s="53"/>
      <c r="AO14" s="52"/>
      <c r="AP14" s="53"/>
      <c r="AQ14" s="52"/>
      <c r="AR14" s="53"/>
      <c r="AS14" s="52"/>
      <c r="AT14" s="53"/>
      <c r="AU14" s="50"/>
      <c r="AV14" s="53"/>
      <c r="AW14" s="50"/>
      <c r="AX14" s="53"/>
      <c r="AY14" s="52"/>
      <c r="AZ14" s="53"/>
      <c r="BA14" s="50"/>
    </row>
    <row r="15" spans="1:53" x14ac:dyDescent="0.3">
      <c r="A15" s="41">
        <v>611610</v>
      </c>
      <c r="B15" s="24" t="e">
        <f>VLOOKUP(A15,#REF!,2,0)</f>
        <v>#REF!</v>
      </c>
      <c r="C15" s="24" t="e">
        <f>VLOOKUP($A15,#REF!,3,0)</f>
        <v>#REF!</v>
      </c>
      <c r="D15" s="24" t="e">
        <f>VLOOKUP($A15,#REF!,4,0)</f>
        <v>#REF!</v>
      </c>
      <c r="E15" s="24" t="e">
        <f>VLOOKUP($A15,#REF!,5,0)</f>
        <v>#REF!</v>
      </c>
      <c r="F15" s="24" t="e">
        <f>VLOOKUP($A15,#REF!,6,0)</f>
        <v>#REF!</v>
      </c>
      <c r="G15" s="24" t="e">
        <f>VLOOKUP($A15,#REF!,7,0)</f>
        <v>#REF!</v>
      </c>
      <c r="H15" s="24" t="e">
        <f>VLOOKUP($A15,#REF!,8,0)</f>
        <v>#REF!</v>
      </c>
      <c r="I15" s="24" t="e">
        <f>VLOOKUP($A15,#REF!,9,0)</f>
        <v>#REF!</v>
      </c>
      <c r="J15" s="24" t="e">
        <f>VLOOKUP($A15,#REF!,10,0)</f>
        <v>#REF!</v>
      </c>
      <c r="K15" s="24" t="e">
        <f>VLOOKUP($A15,#REF!,11,0)</f>
        <v>#REF!</v>
      </c>
      <c r="L15" s="24" t="e">
        <f>VLOOKUP($A15,#REF!,12,0)</f>
        <v>#REF!</v>
      </c>
      <c r="N15" s="41">
        <v>611610</v>
      </c>
      <c r="O15" s="24">
        <v>9</v>
      </c>
      <c r="P15" s="24">
        <v>8</v>
      </c>
      <c r="Q15" s="24">
        <v>12</v>
      </c>
      <c r="R15" s="24">
        <v>9</v>
      </c>
      <c r="S15" s="24">
        <v>38</v>
      </c>
      <c r="T15" s="24">
        <v>117759</v>
      </c>
      <c r="U15" s="24">
        <v>25147</v>
      </c>
      <c r="V15" s="24">
        <v>52193</v>
      </c>
      <c r="W15" s="24">
        <v>31178</v>
      </c>
      <c r="X15" s="24">
        <v>226277</v>
      </c>
      <c r="Y15" s="24" t="s">
        <v>7</v>
      </c>
      <c r="AA15" s="43">
        <v>611610</v>
      </c>
      <c r="AB15" s="45" t="s">
        <v>87</v>
      </c>
      <c r="AC15" s="49">
        <v>142443304</v>
      </c>
      <c r="AD15" s="49">
        <v>142375783</v>
      </c>
      <c r="AE15" s="42"/>
      <c r="AF15" s="53">
        <v>6116100000</v>
      </c>
      <c r="AG15" s="52" t="s">
        <v>88</v>
      </c>
      <c r="AH15" s="53"/>
      <c r="AI15" s="52"/>
      <c r="AJ15" s="53"/>
      <c r="AK15" s="52"/>
      <c r="AL15" s="53"/>
      <c r="AM15" s="52"/>
      <c r="AN15" s="53"/>
      <c r="AO15" s="52"/>
      <c r="AP15" s="53"/>
      <c r="AQ15" s="52"/>
      <c r="AR15" s="53"/>
      <c r="AS15" s="52"/>
      <c r="AT15" s="53"/>
      <c r="AU15" s="50"/>
      <c r="AV15" s="53"/>
      <c r="AW15" s="50"/>
      <c r="AX15" s="53"/>
      <c r="AY15" s="52"/>
      <c r="AZ15" s="53"/>
      <c r="BA15" s="50"/>
    </row>
    <row r="16" spans="1:53" x14ac:dyDescent="0.3">
      <c r="A16" s="41">
        <v>611692</v>
      </c>
      <c r="B16" s="24" t="e">
        <f>VLOOKUP(A16,#REF!,2,0)</f>
        <v>#REF!</v>
      </c>
      <c r="C16" s="24" t="e">
        <f>VLOOKUP($A16,#REF!,3,0)</f>
        <v>#REF!</v>
      </c>
      <c r="D16" s="24" t="e">
        <f>VLOOKUP($A16,#REF!,4,0)</f>
        <v>#REF!</v>
      </c>
      <c r="E16" s="24" t="e">
        <f>VLOOKUP($A16,#REF!,5,0)</f>
        <v>#REF!</v>
      </c>
      <c r="F16" s="24" t="e">
        <f>VLOOKUP($A16,#REF!,6,0)</f>
        <v>#REF!</v>
      </c>
      <c r="G16" s="24" t="e">
        <f>VLOOKUP($A16,#REF!,7,0)</f>
        <v>#REF!</v>
      </c>
      <c r="H16" s="24" t="e">
        <f>VLOOKUP($A16,#REF!,8,0)</f>
        <v>#REF!</v>
      </c>
      <c r="I16" s="24" t="e">
        <f>VLOOKUP($A16,#REF!,9,0)</f>
        <v>#REF!</v>
      </c>
      <c r="J16" s="24" t="e">
        <f>VLOOKUP($A16,#REF!,10,0)</f>
        <v>#REF!</v>
      </c>
      <c r="K16" s="24" t="e">
        <f>VLOOKUP($A16,#REF!,11,0)</f>
        <v>#REF!</v>
      </c>
      <c r="L16" s="24" t="e">
        <f>VLOOKUP($A16,#REF!,12,0)</f>
        <v>#REF!</v>
      </c>
      <c r="N16" s="41">
        <v>611692</v>
      </c>
      <c r="O16" s="24">
        <v>3</v>
      </c>
      <c r="P16" s="24">
        <v>5</v>
      </c>
      <c r="Q16" s="24">
        <v>10</v>
      </c>
      <c r="R16" s="24">
        <v>6</v>
      </c>
      <c r="S16" s="24">
        <v>24</v>
      </c>
      <c r="T16" s="24">
        <v>10756</v>
      </c>
      <c r="U16" s="24">
        <v>18021</v>
      </c>
      <c r="V16" s="24">
        <v>26949</v>
      </c>
      <c r="W16" s="24">
        <v>12727</v>
      </c>
      <c r="X16" s="24">
        <v>68453</v>
      </c>
      <c r="Y16" s="24" t="s">
        <v>7</v>
      </c>
      <c r="AA16" s="43">
        <v>611692</v>
      </c>
      <c r="AB16" s="45" t="s">
        <v>89</v>
      </c>
      <c r="AC16" s="49">
        <v>4902015</v>
      </c>
      <c r="AD16" s="49">
        <v>4721545</v>
      </c>
      <c r="AE16" s="42"/>
      <c r="AF16" s="53">
        <v>6116921000</v>
      </c>
      <c r="AG16" s="52" t="s">
        <v>90</v>
      </c>
      <c r="AH16" s="53">
        <v>6116929000</v>
      </c>
      <c r="AI16" s="52" t="s">
        <v>61</v>
      </c>
      <c r="AJ16" s="53"/>
      <c r="AK16" s="52"/>
      <c r="AL16" s="53"/>
      <c r="AM16" s="52"/>
      <c r="AN16" s="53"/>
      <c r="AO16" s="52"/>
      <c r="AP16" s="53"/>
      <c r="AQ16" s="52"/>
      <c r="AR16" s="53"/>
      <c r="AS16" s="52"/>
      <c r="AT16" s="53"/>
      <c r="AU16" s="50"/>
      <c r="AV16" s="53"/>
      <c r="AW16" s="50"/>
      <c r="AX16" s="53"/>
      <c r="AY16" s="52"/>
      <c r="AZ16" s="53"/>
      <c r="BA16" s="50"/>
    </row>
    <row r="17" spans="1:53" x14ac:dyDescent="0.3">
      <c r="A17" s="41">
        <v>611693</v>
      </c>
      <c r="B17" s="24" t="e">
        <f>VLOOKUP(A17,#REF!,2,0)</f>
        <v>#REF!</v>
      </c>
      <c r="C17" s="24" t="e">
        <f>VLOOKUP($A17,#REF!,3,0)</f>
        <v>#REF!</v>
      </c>
      <c r="D17" s="24" t="e">
        <f>VLOOKUP($A17,#REF!,4,0)</f>
        <v>#REF!</v>
      </c>
      <c r="E17" s="24" t="e">
        <f>VLOOKUP($A17,#REF!,5,0)</f>
        <v>#REF!</v>
      </c>
      <c r="F17" s="24" t="e">
        <f>VLOOKUP($A17,#REF!,6,0)</f>
        <v>#REF!</v>
      </c>
      <c r="G17" s="24" t="e">
        <f>VLOOKUP($A17,#REF!,7,0)</f>
        <v>#REF!</v>
      </c>
      <c r="H17" s="24" t="e">
        <f>VLOOKUP($A17,#REF!,8,0)</f>
        <v>#REF!</v>
      </c>
      <c r="I17" s="24" t="e">
        <f>VLOOKUP($A17,#REF!,9,0)</f>
        <v>#REF!</v>
      </c>
      <c r="J17" s="24" t="e">
        <f>VLOOKUP($A17,#REF!,10,0)</f>
        <v>#REF!</v>
      </c>
      <c r="K17" s="24" t="e">
        <f>VLOOKUP($A17,#REF!,11,0)</f>
        <v>#REF!</v>
      </c>
      <c r="L17" s="24" t="e">
        <f>VLOOKUP($A17,#REF!,12,0)</f>
        <v>#REF!</v>
      </c>
      <c r="N17" s="41">
        <v>611693</v>
      </c>
      <c r="O17" s="24">
        <v>3</v>
      </c>
      <c r="P17" s="24">
        <v>5</v>
      </c>
      <c r="Q17" s="24">
        <v>2</v>
      </c>
      <c r="R17" s="24">
        <v>1</v>
      </c>
      <c r="S17" s="24">
        <v>11</v>
      </c>
      <c r="T17" s="24">
        <v>9737</v>
      </c>
      <c r="U17" s="24">
        <v>12976</v>
      </c>
      <c r="V17" s="24">
        <v>3418</v>
      </c>
      <c r="W17" s="24">
        <v>10</v>
      </c>
      <c r="X17" s="24">
        <v>26141</v>
      </c>
      <c r="Y17" s="24" t="s">
        <v>7</v>
      </c>
      <c r="AA17" s="43">
        <v>611693</v>
      </c>
      <c r="AB17" s="45" t="s">
        <v>91</v>
      </c>
      <c r="AC17" s="49">
        <v>17893859</v>
      </c>
      <c r="AD17" s="49">
        <v>12428711</v>
      </c>
      <c r="AE17" s="42"/>
      <c r="AF17" s="53">
        <v>6116930000</v>
      </c>
      <c r="AG17" s="52" t="s">
        <v>86</v>
      </c>
      <c r="AH17" s="53"/>
      <c r="AI17" s="52"/>
      <c r="AJ17" s="53"/>
      <c r="AK17" s="52"/>
      <c r="AL17" s="53"/>
      <c r="AM17" s="52"/>
      <c r="AN17" s="53"/>
      <c r="AO17" s="52"/>
      <c r="AP17" s="53"/>
      <c r="AQ17" s="52"/>
      <c r="AR17" s="53"/>
      <c r="AS17" s="52"/>
      <c r="AT17" s="53"/>
      <c r="AU17" s="50"/>
      <c r="AV17" s="53"/>
      <c r="AW17" s="50"/>
      <c r="AX17" s="53"/>
      <c r="AY17" s="52"/>
      <c r="AZ17" s="53"/>
      <c r="BA17" s="50"/>
    </row>
    <row r="18" spans="1:53" x14ac:dyDescent="0.3">
      <c r="A18" s="41">
        <v>611780</v>
      </c>
      <c r="B18" s="24" t="e">
        <f>VLOOKUP(A18,#REF!,2,0)</f>
        <v>#REF!</v>
      </c>
      <c r="C18" s="24" t="e">
        <f>VLOOKUP($A18,#REF!,3,0)</f>
        <v>#REF!</v>
      </c>
      <c r="D18" s="24" t="e">
        <f>VLOOKUP($A18,#REF!,4,0)</f>
        <v>#REF!</v>
      </c>
      <c r="E18" s="24" t="e">
        <f>VLOOKUP($A18,#REF!,5,0)</f>
        <v>#REF!</v>
      </c>
      <c r="F18" s="24" t="e">
        <f>VLOOKUP($A18,#REF!,6,0)</f>
        <v>#REF!</v>
      </c>
      <c r="G18" s="24" t="e">
        <f>VLOOKUP($A18,#REF!,7,0)</f>
        <v>#REF!</v>
      </c>
      <c r="H18" s="24" t="e">
        <f>VLOOKUP($A18,#REF!,8,0)</f>
        <v>#REF!</v>
      </c>
      <c r="I18" s="24" t="e">
        <f>VLOOKUP($A18,#REF!,9,0)</f>
        <v>#REF!</v>
      </c>
      <c r="J18" s="24" t="e">
        <f>VLOOKUP($A18,#REF!,10,0)</f>
        <v>#REF!</v>
      </c>
      <c r="K18" s="24" t="e">
        <f>VLOOKUP($A18,#REF!,11,0)</f>
        <v>#REF!</v>
      </c>
      <c r="L18" s="24" t="e">
        <f>VLOOKUP($A18,#REF!,12,0)</f>
        <v>#REF!</v>
      </c>
      <c r="N18" s="41">
        <v>611780</v>
      </c>
      <c r="O18" s="24">
        <v>6</v>
      </c>
      <c r="P18" s="24">
        <v>6</v>
      </c>
      <c r="Q18" s="24">
        <v>5</v>
      </c>
      <c r="R18" s="24">
        <v>6</v>
      </c>
      <c r="S18" s="24">
        <v>23</v>
      </c>
      <c r="T18" s="24">
        <v>11997</v>
      </c>
      <c r="U18" s="24">
        <v>8710</v>
      </c>
      <c r="V18" s="24">
        <v>5915</v>
      </c>
      <c r="W18" s="24">
        <v>22514</v>
      </c>
      <c r="X18" s="24">
        <v>49136</v>
      </c>
      <c r="Y18" s="24" t="s">
        <v>7</v>
      </c>
      <c r="AA18" s="43">
        <v>611780</v>
      </c>
      <c r="AB18" s="45" t="s">
        <v>92</v>
      </c>
      <c r="AC18" s="49">
        <v>29058585</v>
      </c>
      <c r="AD18" s="49">
        <v>24733344</v>
      </c>
      <c r="AE18" s="42"/>
      <c r="AF18" s="53">
        <v>6117800000</v>
      </c>
      <c r="AG18" s="52" t="s">
        <v>93</v>
      </c>
      <c r="AH18" s="53">
        <v>6117801000</v>
      </c>
      <c r="AI18" s="52" t="s">
        <v>94</v>
      </c>
      <c r="AJ18" s="53">
        <v>6117809000</v>
      </c>
      <c r="AK18" s="52" t="s">
        <v>61</v>
      </c>
      <c r="AL18" s="53"/>
      <c r="AM18" s="52"/>
      <c r="AN18" s="53"/>
      <c r="AO18" s="52"/>
      <c r="AP18" s="53"/>
      <c r="AQ18" s="52"/>
      <c r="AR18" s="53"/>
      <c r="AS18" s="52"/>
      <c r="AT18" s="53"/>
      <c r="AU18" s="50"/>
      <c r="AV18" s="53"/>
      <c r="AW18" s="50"/>
      <c r="AX18" s="53"/>
      <c r="AY18" s="52"/>
      <c r="AZ18" s="53"/>
      <c r="BA18" s="50"/>
    </row>
    <row r="19" spans="1:53" x14ac:dyDescent="0.3">
      <c r="A19" s="41">
        <v>621133</v>
      </c>
      <c r="B19" s="24" t="e">
        <f>VLOOKUP(A19,#REF!,2,0)</f>
        <v>#REF!</v>
      </c>
      <c r="C19" s="24" t="e">
        <f>VLOOKUP($A19,#REF!,3,0)</f>
        <v>#REF!</v>
      </c>
      <c r="D19" s="24" t="e">
        <f>VLOOKUP($A19,#REF!,4,0)</f>
        <v>#REF!</v>
      </c>
      <c r="E19" s="24" t="e">
        <f>VLOOKUP($A19,#REF!,5,0)</f>
        <v>#REF!</v>
      </c>
      <c r="F19" s="24" t="e">
        <f>VLOOKUP($A19,#REF!,6,0)</f>
        <v>#REF!</v>
      </c>
      <c r="G19" s="24" t="e">
        <f>VLOOKUP($A19,#REF!,7,0)</f>
        <v>#REF!</v>
      </c>
      <c r="H19" s="24" t="e">
        <f>VLOOKUP($A19,#REF!,8,0)</f>
        <v>#REF!</v>
      </c>
      <c r="I19" s="24" t="e">
        <f>VLOOKUP($A19,#REF!,9,0)</f>
        <v>#REF!</v>
      </c>
      <c r="J19" s="24" t="e">
        <f>VLOOKUP($A19,#REF!,10,0)</f>
        <v>#REF!</v>
      </c>
      <c r="K19" s="24" t="e">
        <f>VLOOKUP($A19,#REF!,11,0)</f>
        <v>#REF!</v>
      </c>
      <c r="L19" s="24" t="e">
        <f>VLOOKUP($A19,#REF!,12,0)</f>
        <v>#REF!</v>
      </c>
      <c r="N19" s="41">
        <v>621133</v>
      </c>
      <c r="O19" s="24">
        <v>2</v>
      </c>
      <c r="P19" s="24">
        <v>5</v>
      </c>
      <c r="Q19" s="24">
        <v>7</v>
      </c>
      <c r="R19" s="24">
        <v>4</v>
      </c>
      <c r="S19" s="24">
        <v>18</v>
      </c>
      <c r="T19" s="24">
        <v>11043</v>
      </c>
      <c r="U19" s="24">
        <v>4615</v>
      </c>
      <c r="V19" s="24">
        <v>54925</v>
      </c>
      <c r="W19" s="24">
        <v>12117</v>
      </c>
      <c r="X19" s="24">
        <v>82700</v>
      </c>
      <c r="Y19" s="24" t="s">
        <v>7</v>
      </c>
      <c r="AA19" s="43">
        <v>621133</v>
      </c>
      <c r="AB19" s="45" t="s">
        <v>95</v>
      </c>
      <c r="AC19" s="49">
        <v>7614196</v>
      </c>
      <c r="AD19" s="49">
        <v>5264446</v>
      </c>
      <c r="AE19" s="42"/>
      <c r="AF19" s="53">
        <v>6211331000</v>
      </c>
      <c r="AG19" s="52" t="s">
        <v>86</v>
      </c>
      <c r="AH19" s="53">
        <v>6211332000</v>
      </c>
      <c r="AI19" s="52" t="s">
        <v>96</v>
      </c>
      <c r="AJ19" s="53"/>
      <c r="AK19" s="52"/>
      <c r="AL19" s="53"/>
      <c r="AM19" s="52"/>
      <c r="AN19" s="53"/>
      <c r="AO19" s="52"/>
      <c r="AP19" s="53"/>
      <c r="AQ19" s="52"/>
      <c r="AR19" s="53"/>
      <c r="AS19" s="52"/>
      <c r="AT19" s="53"/>
      <c r="AU19" s="50"/>
      <c r="AV19" s="53"/>
      <c r="AW19" s="50"/>
      <c r="AX19" s="53"/>
      <c r="AY19" s="52"/>
      <c r="AZ19" s="53"/>
      <c r="BA19" s="50"/>
    </row>
    <row r="20" spans="1:53" x14ac:dyDescent="0.3">
      <c r="A20" s="41">
        <v>621600</v>
      </c>
      <c r="B20" s="24" t="e">
        <f>VLOOKUP(A20,#REF!,2,0)</f>
        <v>#REF!</v>
      </c>
      <c r="C20" s="24" t="e">
        <f>VLOOKUP($A20,#REF!,3,0)</f>
        <v>#REF!</v>
      </c>
      <c r="D20" s="24" t="e">
        <f>VLOOKUP($A20,#REF!,4,0)</f>
        <v>#REF!</v>
      </c>
      <c r="E20" s="24" t="e">
        <f>VLOOKUP($A20,#REF!,5,0)</f>
        <v>#REF!</v>
      </c>
      <c r="F20" s="24" t="e">
        <f>VLOOKUP($A20,#REF!,6,0)</f>
        <v>#REF!</v>
      </c>
      <c r="G20" s="24" t="e">
        <f>VLOOKUP($A20,#REF!,7,0)</f>
        <v>#REF!</v>
      </c>
      <c r="H20" s="24" t="e">
        <f>VLOOKUP($A20,#REF!,8,0)</f>
        <v>#REF!</v>
      </c>
      <c r="I20" s="24" t="e">
        <f>VLOOKUP($A20,#REF!,9,0)</f>
        <v>#REF!</v>
      </c>
      <c r="J20" s="24" t="e">
        <f>VLOOKUP($A20,#REF!,10,0)</f>
        <v>#REF!</v>
      </c>
      <c r="K20" s="24" t="e">
        <f>VLOOKUP($A20,#REF!,11,0)</f>
        <v>#REF!</v>
      </c>
      <c r="L20" s="24" t="e">
        <f>VLOOKUP($A20,#REF!,12,0)</f>
        <v>#REF!</v>
      </c>
      <c r="N20" s="41">
        <v>621600</v>
      </c>
      <c r="O20" s="24">
        <v>2</v>
      </c>
      <c r="P20" s="24">
        <v>4</v>
      </c>
      <c r="Q20" s="24">
        <v>9</v>
      </c>
      <c r="R20" s="24">
        <v>7</v>
      </c>
      <c r="S20" s="24">
        <v>22</v>
      </c>
      <c r="T20" s="24">
        <v>25819</v>
      </c>
      <c r="U20" s="24">
        <v>44543</v>
      </c>
      <c r="V20" s="24">
        <v>54408</v>
      </c>
      <c r="W20" s="24">
        <v>50547</v>
      </c>
      <c r="X20" s="24">
        <v>175317</v>
      </c>
      <c r="Y20" s="24" t="s">
        <v>7</v>
      </c>
      <c r="AA20" s="43">
        <v>621600</v>
      </c>
      <c r="AB20" s="45" t="s">
        <v>97</v>
      </c>
      <c r="AC20" s="49">
        <v>4302614</v>
      </c>
      <c r="AD20" s="49">
        <v>2022339</v>
      </c>
      <c r="AE20" s="42"/>
      <c r="AF20" s="53">
        <v>6216001000</v>
      </c>
      <c r="AG20" s="52" t="s">
        <v>98</v>
      </c>
      <c r="AH20" s="53">
        <v>6216009000</v>
      </c>
      <c r="AI20" s="52" t="s">
        <v>61</v>
      </c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0"/>
      <c r="AV20" s="53"/>
      <c r="AW20" s="50"/>
      <c r="AX20" s="53"/>
      <c r="AY20" s="52"/>
      <c r="AZ20" s="53"/>
      <c r="BA20" s="50"/>
    </row>
    <row r="21" spans="1:53" x14ac:dyDescent="0.3">
      <c r="A21" s="41">
        <v>621710</v>
      </c>
      <c r="B21" s="24" t="e">
        <f>VLOOKUP(A21,#REF!,2,0)</f>
        <v>#REF!</v>
      </c>
      <c r="C21" s="24" t="e">
        <f>VLOOKUP($A21,#REF!,3,0)</f>
        <v>#REF!</v>
      </c>
      <c r="D21" s="24" t="e">
        <f>VLOOKUP($A21,#REF!,4,0)</f>
        <v>#REF!</v>
      </c>
      <c r="E21" s="24" t="e">
        <f>VLOOKUP($A21,#REF!,5,0)</f>
        <v>#REF!</v>
      </c>
      <c r="F21" s="24" t="e">
        <f>VLOOKUP($A21,#REF!,6,0)</f>
        <v>#REF!</v>
      </c>
      <c r="G21" s="24" t="e">
        <f>VLOOKUP($A21,#REF!,7,0)</f>
        <v>#REF!</v>
      </c>
      <c r="H21" s="24" t="e">
        <f>VLOOKUP($A21,#REF!,8,0)</f>
        <v>#REF!</v>
      </c>
      <c r="I21" s="24" t="e">
        <f>VLOOKUP($A21,#REF!,9,0)</f>
        <v>#REF!</v>
      </c>
      <c r="J21" s="24" t="e">
        <f>VLOOKUP($A21,#REF!,10,0)</f>
        <v>#REF!</v>
      </c>
      <c r="K21" s="24" t="e">
        <f>VLOOKUP($A21,#REF!,11,0)</f>
        <v>#REF!</v>
      </c>
      <c r="L21" s="24" t="e">
        <f>VLOOKUP($A21,#REF!,12,0)</f>
        <v>#REF!</v>
      </c>
      <c r="N21" s="41">
        <v>621710</v>
      </c>
      <c r="O21" s="24">
        <v>11</v>
      </c>
      <c r="P21" s="24">
        <v>11</v>
      </c>
      <c r="Q21" s="24">
        <v>10</v>
      </c>
      <c r="R21" s="24">
        <v>8</v>
      </c>
      <c r="S21" s="24">
        <v>40</v>
      </c>
      <c r="T21" s="24">
        <v>376125</v>
      </c>
      <c r="U21" s="24">
        <v>629626</v>
      </c>
      <c r="V21" s="24">
        <v>469019</v>
      </c>
      <c r="W21" s="24">
        <v>371389</v>
      </c>
      <c r="X21" s="24">
        <v>1846159</v>
      </c>
      <c r="Y21" s="24" t="s">
        <v>7</v>
      </c>
      <c r="AA21" s="43">
        <v>621710</v>
      </c>
      <c r="AB21" s="45" t="s">
        <v>99</v>
      </c>
      <c r="AC21" s="49">
        <v>283806499</v>
      </c>
      <c r="AD21" s="49">
        <v>299377239</v>
      </c>
      <c r="AE21" s="42"/>
      <c r="AF21" s="53">
        <v>6217100000</v>
      </c>
      <c r="AG21" s="52" t="s">
        <v>100</v>
      </c>
      <c r="AH21" s="53"/>
      <c r="AI21" s="52"/>
      <c r="AJ21" s="53"/>
      <c r="AK21" s="52"/>
      <c r="AL21" s="53"/>
      <c r="AM21" s="52"/>
      <c r="AN21" s="53"/>
      <c r="AO21" s="52"/>
      <c r="AP21" s="53"/>
      <c r="AQ21" s="52"/>
      <c r="AR21" s="53"/>
      <c r="AS21" s="52"/>
      <c r="AT21" s="53"/>
      <c r="AU21" s="50"/>
      <c r="AV21" s="53"/>
      <c r="AW21" s="50"/>
      <c r="AX21" s="53"/>
      <c r="AY21" s="52"/>
      <c r="AZ21" s="53"/>
      <c r="BA21" s="50"/>
    </row>
    <row r="22" spans="1:53" x14ac:dyDescent="0.3">
      <c r="A22" s="41">
        <v>621790</v>
      </c>
      <c r="B22" s="24" t="e">
        <f>VLOOKUP(A22,#REF!,2,0)</f>
        <v>#REF!</v>
      </c>
      <c r="C22" s="24" t="e">
        <f>VLOOKUP($A22,#REF!,3,0)</f>
        <v>#REF!</v>
      </c>
      <c r="D22" s="24" t="e">
        <f>VLOOKUP($A22,#REF!,4,0)</f>
        <v>#REF!</v>
      </c>
      <c r="E22" s="24" t="e">
        <f>VLOOKUP($A22,#REF!,5,0)</f>
        <v>#REF!</v>
      </c>
      <c r="F22" s="24" t="e">
        <f>VLOOKUP($A22,#REF!,6,0)</f>
        <v>#REF!</v>
      </c>
      <c r="G22" s="24" t="e">
        <f>VLOOKUP($A22,#REF!,7,0)</f>
        <v>#REF!</v>
      </c>
      <c r="H22" s="24" t="e">
        <f>VLOOKUP($A22,#REF!,8,0)</f>
        <v>#REF!</v>
      </c>
      <c r="I22" s="24" t="e">
        <f>VLOOKUP($A22,#REF!,9,0)</f>
        <v>#REF!</v>
      </c>
      <c r="J22" s="24" t="e">
        <f>VLOOKUP($A22,#REF!,10,0)</f>
        <v>#REF!</v>
      </c>
      <c r="K22" s="24" t="e">
        <f>VLOOKUP($A22,#REF!,11,0)</f>
        <v>#REF!</v>
      </c>
      <c r="L22" s="24" t="e">
        <f>VLOOKUP($A22,#REF!,12,0)</f>
        <v>#REF!</v>
      </c>
      <c r="N22" s="41">
        <v>621790</v>
      </c>
      <c r="O22" s="24">
        <v>5</v>
      </c>
      <c r="P22" s="24">
        <v>3</v>
      </c>
      <c r="Q22" s="24">
        <v>4</v>
      </c>
      <c r="R22" s="24">
        <v>2</v>
      </c>
      <c r="S22" s="24">
        <v>14</v>
      </c>
      <c r="T22" s="24">
        <v>69708</v>
      </c>
      <c r="U22" s="24">
        <v>26219</v>
      </c>
      <c r="V22" s="24">
        <v>48294</v>
      </c>
      <c r="W22" s="24">
        <v>40442</v>
      </c>
      <c r="X22" s="24">
        <v>184663</v>
      </c>
      <c r="Y22" s="24" t="s">
        <v>7</v>
      </c>
      <c r="AA22" s="43">
        <v>621790</v>
      </c>
      <c r="AB22" s="45" t="s">
        <v>101</v>
      </c>
      <c r="AC22" s="49">
        <v>286785460</v>
      </c>
      <c r="AD22" s="49">
        <v>332591469</v>
      </c>
      <c r="AE22" s="42"/>
      <c r="AF22" s="53">
        <v>6217900000</v>
      </c>
      <c r="AG22" s="52" t="s">
        <v>102</v>
      </c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0"/>
      <c r="AV22" s="53"/>
      <c r="AW22" s="50"/>
      <c r="AX22" s="53"/>
      <c r="AY22" s="52"/>
      <c r="AZ22" s="53"/>
      <c r="BA22" s="50"/>
    </row>
    <row r="23" spans="1:53" x14ac:dyDescent="0.3">
      <c r="A23" s="41">
        <v>640299</v>
      </c>
      <c r="B23" s="24" t="e">
        <f>VLOOKUP(A23,#REF!,2,0)</f>
        <v>#REF!</v>
      </c>
      <c r="C23" s="24" t="e">
        <f>VLOOKUP($A23,#REF!,3,0)</f>
        <v>#REF!</v>
      </c>
      <c r="D23" s="24" t="e">
        <f>VLOOKUP($A23,#REF!,4,0)</f>
        <v>#REF!</v>
      </c>
      <c r="E23" s="24" t="e">
        <f>VLOOKUP($A23,#REF!,5,0)</f>
        <v>#REF!</v>
      </c>
      <c r="F23" s="24" t="e">
        <f>VLOOKUP($A23,#REF!,6,0)</f>
        <v>#REF!</v>
      </c>
      <c r="G23" s="24" t="e">
        <f>VLOOKUP($A23,#REF!,7,0)</f>
        <v>#REF!</v>
      </c>
      <c r="H23" s="24" t="e">
        <f>VLOOKUP($A23,#REF!,8,0)</f>
        <v>#REF!</v>
      </c>
      <c r="I23" s="24" t="e">
        <f>VLOOKUP($A23,#REF!,9,0)</f>
        <v>#REF!</v>
      </c>
      <c r="J23" s="24" t="e">
        <f>VLOOKUP($A23,#REF!,10,0)</f>
        <v>#REF!</v>
      </c>
      <c r="K23" s="24" t="e">
        <f>VLOOKUP($A23,#REF!,11,0)</f>
        <v>#REF!</v>
      </c>
      <c r="L23" s="24" t="e">
        <f>VLOOKUP($A23,#REF!,12,0)</f>
        <v>#REF!</v>
      </c>
      <c r="N23" s="41">
        <v>640299</v>
      </c>
      <c r="O23" s="24">
        <v>2</v>
      </c>
      <c r="P23" s="24">
        <v>4</v>
      </c>
      <c r="Q23" s="24">
        <v>7</v>
      </c>
      <c r="R23" s="24">
        <v>2</v>
      </c>
      <c r="S23" s="24">
        <v>15</v>
      </c>
      <c r="T23" s="24">
        <v>1422</v>
      </c>
      <c r="U23" s="24">
        <v>6318</v>
      </c>
      <c r="V23" s="24">
        <v>8846</v>
      </c>
      <c r="W23" s="24">
        <v>165115</v>
      </c>
      <c r="X23" s="24">
        <v>181701</v>
      </c>
      <c r="Y23" s="24" t="s">
        <v>7</v>
      </c>
      <c r="AA23" s="43">
        <v>640299</v>
      </c>
      <c r="AB23" s="45" t="s">
        <v>103</v>
      </c>
      <c r="AC23" s="49">
        <v>24795961</v>
      </c>
      <c r="AD23" s="49">
        <v>48113118</v>
      </c>
      <c r="AE23" s="42"/>
      <c r="AF23" s="53">
        <v>6402991000</v>
      </c>
      <c r="AG23" s="52" t="s">
        <v>104</v>
      </c>
      <c r="AH23" s="53">
        <v>6402992000</v>
      </c>
      <c r="AI23" s="52" t="s">
        <v>105</v>
      </c>
      <c r="AJ23" s="53">
        <v>6402999000</v>
      </c>
      <c r="AK23" s="52" t="s">
        <v>61</v>
      </c>
      <c r="AL23" s="53"/>
      <c r="AM23" s="52"/>
      <c r="AN23" s="53"/>
      <c r="AO23" s="52"/>
      <c r="AP23" s="53"/>
      <c r="AQ23" s="52"/>
      <c r="AR23" s="53"/>
      <c r="AS23" s="52"/>
      <c r="AT23" s="53"/>
      <c r="AU23" s="50"/>
      <c r="AV23" s="53"/>
      <c r="AW23" s="50"/>
      <c r="AX23" s="53"/>
      <c r="AY23" s="52"/>
      <c r="AZ23" s="53"/>
      <c r="BA23" s="50"/>
    </row>
    <row r="24" spans="1:53" x14ac:dyDescent="0.3">
      <c r="A24" s="41">
        <v>640399</v>
      </c>
      <c r="B24" s="24" t="e">
        <f>VLOOKUP(A24,#REF!,2,0)</f>
        <v>#REF!</v>
      </c>
      <c r="C24" s="24" t="e">
        <f>VLOOKUP($A24,#REF!,3,0)</f>
        <v>#REF!</v>
      </c>
      <c r="D24" s="24" t="e">
        <f>VLOOKUP($A24,#REF!,4,0)</f>
        <v>#REF!</v>
      </c>
      <c r="E24" s="24" t="e">
        <f>VLOOKUP($A24,#REF!,5,0)</f>
        <v>#REF!</v>
      </c>
      <c r="F24" s="24" t="e">
        <f>VLOOKUP($A24,#REF!,6,0)</f>
        <v>#REF!</v>
      </c>
      <c r="G24" s="24" t="e">
        <f>VLOOKUP($A24,#REF!,7,0)</f>
        <v>#REF!</v>
      </c>
      <c r="H24" s="24" t="e">
        <f>VLOOKUP($A24,#REF!,8,0)</f>
        <v>#REF!</v>
      </c>
      <c r="I24" s="24" t="e">
        <f>VLOOKUP($A24,#REF!,9,0)</f>
        <v>#REF!</v>
      </c>
      <c r="J24" s="24" t="e">
        <f>VLOOKUP($A24,#REF!,10,0)</f>
        <v>#REF!</v>
      </c>
      <c r="K24" s="24" t="e">
        <f>VLOOKUP($A24,#REF!,11,0)</f>
        <v>#REF!</v>
      </c>
      <c r="L24" s="24" t="e">
        <f>VLOOKUP($A24,#REF!,12,0)</f>
        <v>#REF!</v>
      </c>
      <c r="N24" s="41">
        <v>640399</v>
      </c>
      <c r="O24" s="24">
        <v>2</v>
      </c>
      <c r="P24" s="24">
        <v>4</v>
      </c>
      <c r="Q24" s="24">
        <v>4</v>
      </c>
      <c r="R24" s="24">
        <v>2</v>
      </c>
      <c r="S24" s="24">
        <v>12</v>
      </c>
      <c r="T24" s="24">
        <v>121582</v>
      </c>
      <c r="U24" s="24">
        <v>5337</v>
      </c>
      <c r="V24" s="24">
        <v>2241</v>
      </c>
      <c r="W24" s="24">
        <v>40368</v>
      </c>
      <c r="X24" s="24">
        <v>169528</v>
      </c>
      <c r="Y24" s="24" t="s">
        <v>7</v>
      </c>
      <c r="AA24" s="43">
        <v>640399</v>
      </c>
      <c r="AB24" s="45" t="s">
        <v>106</v>
      </c>
      <c r="AC24" s="49">
        <v>60275691</v>
      </c>
      <c r="AD24" s="49">
        <v>74124412</v>
      </c>
      <c r="AE24" s="42"/>
      <c r="AF24" s="53">
        <v>6403990000</v>
      </c>
      <c r="AG24" s="52" t="s">
        <v>107</v>
      </c>
      <c r="AH24" s="53">
        <v>6403991000</v>
      </c>
      <c r="AI24" s="52" t="s">
        <v>108</v>
      </c>
      <c r="AJ24" s="53">
        <v>6403992000</v>
      </c>
      <c r="AK24" s="52" t="s">
        <v>109</v>
      </c>
      <c r="AL24" s="53">
        <v>6403993000</v>
      </c>
      <c r="AM24" s="52" t="s">
        <v>110</v>
      </c>
      <c r="AN24" s="53">
        <v>6403994000</v>
      </c>
      <c r="AO24" s="52" t="s">
        <v>105</v>
      </c>
      <c r="AP24" s="53">
        <v>6403999000</v>
      </c>
      <c r="AQ24" s="52" t="s">
        <v>61</v>
      </c>
      <c r="AR24" s="55"/>
      <c r="AS24" s="52"/>
      <c r="AT24" s="53"/>
      <c r="AU24" s="50"/>
      <c r="AV24" s="53"/>
      <c r="AW24" s="50"/>
      <c r="AX24" s="53"/>
      <c r="AY24" s="52"/>
      <c r="AZ24" s="53"/>
      <c r="BA24" s="50"/>
    </row>
    <row r="25" spans="1:53" x14ac:dyDescent="0.3">
      <c r="A25" s="41">
        <v>640419</v>
      </c>
      <c r="B25" s="24" t="e">
        <f>VLOOKUP(A25,#REF!,2,0)</f>
        <v>#REF!</v>
      </c>
      <c r="C25" s="24" t="e">
        <f>VLOOKUP($A25,#REF!,3,0)</f>
        <v>#REF!</v>
      </c>
      <c r="D25" s="24" t="e">
        <f>VLOOKUP($A25,#REF!,4,0)</f>
        <v>#REF!</v>
      </c>
      <c r="E25" s="24" t="e">
        <f>VLOOKUP($A25,#REF!,5,0)</f>
        <v>#REF!</v>
      </c>
      <c r="F25" s="24" t="e">
        <f>VLOOKUP($A25,#REF!,6,0)</f>
        <v>#REF!</v>
      </c>
      <c r="G25" s="24" t="e">
        <f>VLOOKUP($A25,#REF!,7,0)</f>
        <v>#REF!</v>
      </c>
      <c r="H25" s="24" t="e">
        <f>VLOOKUP($A25,#REF!,8,0)</f>
        <v>#REF!</v>
      </c>
      <c r="I25" s="24" t="e">
        <f>VLOOKUP($A25,#REF!,9,0)</f>
        <v>#REF!</v>
      </c>
      <c r="J25" s="24" t="e">
        <f>VLOOKUP($A25,#REF!,10,0)</f>
        <v>#REF!</v>
      </c>
      <c r="K25" s="24" t="e">
        <f>VLOOKUP($A25,#REF!,11,0)</f>
        <v>#REF!</v>
      </c>
      <c r="L25" s="24" t="e">
        <f>VLOOKUP($A25,#REF!,12,0)</f>
        <v>#REF!</v>
      </c>
      <c r="N25" s="41">
        <v>640419</v>
      </c>
      <c r="O25" s="24">
        <v>2</v>
      </c>
      <c r="P25" s="24">
        <v>4</v>
      </c>
      <c r="Q25" s="24">
        <v>5</v>
      </c>
      <c r="R25" s="24">
        <v>3</v>
      </c>
      <c r="S25" s="24">
        <v>14</v>
      </c>
      <c r="T25" s="24">
        <v>1898</v>
      </c>
      <c r="U25" s="24">
        <v>46926</v>
      </c>
      <c r="V25" s="24">
        <v>18540</v>
      </c>
      <c r="W25" s="24">
        <v>12508</v>
      </c>
      <c r="X25" s="24">
        <v>79872</v>
      </c>
      <c r="Y25" s="24" t="s">
        <v>7</v>
      </c>
      <c r="AA25" s="43">
        <v>640419</v>
      </c>
      <c r="AB25" s="45" t="s">
        <v>111</v>
      </c>
      <c r="AC25" s="49">
        <v>48931853</v>
      </c>
      <c r="AD25" s="49">
        <v>64378443</v>
      </c>
      <c r="AE25" s="42"/>
      <c r="AF25" s="53">
        <v>6404191000</v>
      </c>
      <c r="AG25" s="52" t="s">
        <v>112</v>
      </c>
      <c r="AH25" s="53">
        <v>6404199000</v>
      </c>
      <c r="AI25" s="52" t="s">
        <v>61</v>
      </c>
      <c r="AJ25" s="53"/>
      <c r="AK25" s="52"/>
      <c r="AL25" s="53"/>
      <c r="AM25" s="52"/>
      <c r="AN25" s="53"/>
      <c r="AO25" s="52"/>
      <c r="AP25" s="53"/>
      <c r="AQ25" s="52"/>
      <c r="AR25" s="53"/>
      <c r="AS25" s="52"/>
      <c r="AT25" s="53"/>
      <c r="AU25" s="50"/>
      <c r="AV25" s="53"/>
      <c r="AW25" s="50"/>
      <c r="AX25" s="53"/>
      <c r="AY25" s="52"/>
      <c r="AZ25" s="53"/>
      <c r="BA25" s="50"/>
    </row>
    <row r="26" spans="1:53" x14ac:dyDescent="0.3">
      <c r="A26" s="41">
        <v>640590</v>
      </c>
      <c r="B26" s="24" t="e">
        <f>VLOOKUP(A26,#REF!,2,0)</f>
        <v>#REF!</v>
      </c>
      <c r="C26" s="24" t="e">
        <f>VLOOKUP($A26,#REF!,3,0)</f>
        <v>#REF!</v>
      </c>
      <c r="D26" s="24" t="e">
        <f>VLOOKUP($A26,#REF!,4,0)</f>
        <v>#REF!</v>
      </c>
      <c r="E26" s="24" t="e">
        <f>VLOOKUP($A26,#REF!,5,0)</f>
        <v>#REF!</v>
      </c>
      <c r="F26" s="24" t="e">
        <f>VLOOKUP($A26,#REF!,6,0)</f>
        <v>#REF!</v>
      </c>
      <c r="G26" s="24" t="e">
        <f>VLOOKUP($A26,#REF!,7,0)</f>
        <v>#REF!</v>
      </c>
      <c r="H26" s="24" t="e">
        <f>VLOOKUP($A26,#REF!,8,0)</f>
        <v>#REF!</v>
      </c>
      <c r="I26" s="24" t="e">
        <f>VLOOKUP($A26,#REF!,9,0)</f>
        <v>#REF!</v>
      </c>
      <c r="J26" s="24" t="e">
        <f>VLOOKUP($A26,#REF!,10,0)</f>
        <v>#REF!</v>
      </c>
      <c r="K26" s="24" t="e">
        <f>VLOOKUP($A26,#REF!,11,0)</f>
        <v>#REF!</v>
      </c>
      <c r="L26" s="24" t="e">
        <f>VLOOKUP($A26,#REF!,12,0)</f>
        <v>#REF!</v>
      </c>
      <c r="N26" s="41">
        <v>640590</v>
      </c>
      <c r="O26" s="24">
        <v>1</v>
      </c>
      <c r="P26" s="24">
        <v>4</v>
      </c>
      <c r="Q26" s="24">
        <v>4</v>
      </c>
      <c r="R26" s="24">
        <v>5</v>
      </c>
      <c r="S26" s="24">
        <v>14</v>
      </c>
      <c r="T26" s="24">
        <v>26</v>
      </c>
      <c r="U26" s="24">
        <v>3241</v>
      </c>
      <c r="V26" s="24">
        <v>4825</v>
      </c>
      <c r="W26" s="24">
        <v>9748</v>
      </c>
      <c r="X26" s="24">
        <v>17840</v>
      </c>
      <c r="Y26" s="24" t="s">
        <v>7</v>
      </c>
      <c r="AA26" s="43">
        <v>640590</v>
      </c>
      <c r="AB26" s="45" t="s">
        <v>113</v>
      </c>
      <c r="AC26" s="49">
        <v>14069559</v>
      </c>
      <c r="AD26" s="49">
        <v>10412938</v>
      </c>
      <c r="AE26" s="42"/>
      <c r="AF26" s="53">
        <v>6405900000</v>
      </c>
      <c r="AG26" s="52" t="s">
        <v>61</v>
      </c>
      <c r="AH26" s="53"/>
      <c r="AI26" s="52"/>
      <c r="AJ26" s="53"/>
      <c r="AK26" s="52"/>
      <c r="AL26" s="53"/>
      <c r="AM26" s="52"/>
      <c r="AN26" s="53"/>
      <c r="AO26" s="52"/>
      <c r="AP26" s="53"/>
      <c r="AQ26" s="52"/>
      <c r="AR26" s="53"/>
      <c r="AS26" s="52"/>
      <c r="AT26" s="53"/>
      <c r="AU26" s="50"/>
      <c r="AV26" s="53"/>
      <c r="AW26" s="50"/>
      <c r="AX26" s="53"/>
      <c r="AY26" s="52"/>
      <c r="AZ26" s="53"/>
      <c r="BA26" s="50"/>
    </row>
    <row r="27" spans="1:53" x14ac:dyDescent="0.3">
      <c r="A27" s="41">
        <v>640690</v>
      </c>
      <c r="B27" s="24" t="e">
        <f>VLOOKUP(A27,#REF!,2,0)</f>
        <v>#REF!</v>
      </c>
      <c r="C27" s="24" t="e">
        <f>VLOOKUP($A27,#REF!,3,0)</f>
        <v>#REF!</v>
      </c>
      <c r="D27" s="24" t="e">
        <f>VLOOKUP($A27,#REF!,4,0)</f>
        <v>#REF!</v>
      </c>
      <c r="E27" s="24" t="e">
        <f>VLOOKUP($A27,#REF!,5,0)</f>
        <v>#REF!</v>
      </c>
      <c r="F27" s="24" t="e">
        <f>VLOOKUP($A27,#REF!,6,0)</f>
        <v>#REF!</v>
      </c>
      <c r="G27" s="24" t="e">
        <f>VLOOKUP($A27,#REF!,7,0)</f>
        <v>#REF!</v>
      </c>
      <c r="H27" s="24" t="e">
        <f>VLOOKUP($A27,#REF!,8,0)</f>
        <v>#REF!</v>
      </c>
      <c r="I27" s="24" t="e">
        <f>VLOOKUP($A27,#REF!,9,0)</f>
        <v>#REF!</v>
      </c>
      <c r="J27" s="24" t="e">
        <f>VLOOKUP($A27,#REF!,10,0)</f>
        <v>#REF!</v>
      </c>
      <c r="K27" s="24" t="e">
        <f>VLOOKUP($A27,#REF!,11,0)</f>
        <v>#REF!</v>
      </c>
      <c r="L27" s="24" t="e">
        <f>VLOOKUP($A27,#REF!,12,0)</f>
        <v>#REF!</v>
      </c>
      <c r="N27" s="41">
        <v>640690</v>
      </c>
      <c r="O27" s="24">
        <v>5</v>
      </c>
      <c r="P27" s="24">
        <v>3</v>
      </c>
      <c r="Q27" s="24">
        <v>5</v>
      </c>
      <c r="R27" s="24">
        <v>3</v>
      </c>
      <c r="S27" s="24">
        <v>16</v>
      </c>
      <c r="T27" s="24">
        <v>78047</v>
      </c>
      <c r="U27" s="24">
        <v>104592</v>
      </c>
      <c r="V27" s="24">
        <v>78655</v>
      </c>
      <c r="W27" s="24">
        <v>29321</v>
      </c>
      <c r="X27" s="24">
        <v>290615</v>
      </c>
      <c r="Y27" s="24" t="s">
        <v>7</v>
      </c>
      <c r="AA27" s="43">
        <v>640690</v>
      </c>
      <c r="AB27" s="45" t="s">
        <v>114</v>
      </c>
      <c r="AC27" s="49">
        <v>183876160</v>
      </c>
      <c r="AD27" s="49">
        <v>152873120</v>
      </c>
      <c r="AE27" s="42"/>
      <c r="AF27" s="53">
        <v>6406901000</v>
      </c>
      <c r="AG27" s="52" t="s">
        <v>115</v>
      </c>
      <c r="AH27" s="53">
        <v>6406909010</v>
      </c>
      <c r="AI27" s="52" t="s">
        <v>116</v>
      </c>
      <c r="AJ27" s="53">
        <v>6406909020</v>
      </c>
      <c r="AK27" s="52" t="s">
        <v>117</v>
      </c>
      <c r="AL27" s="53">
        <v>6406909030</v>
      </c>
      <c r="AM27" s="52" t="s">
        <v>118</v>
      </c>
      <c r="AN27" s="53">
        <v>6406909040</v>
      </c>
      <c r="AO27" s="52" t="s">
        <v>119</v>
      </c>
      <c r="AP27" s="53">
        <v>6406909090</v>
      </c>
      <c r="AQ27" s="52" t="s">
        <v>61</v>
      </c>
      <c r="AR27" s="53"/>
      <c r="AS27" s="52"/>
      <c r="AT27" s="53"/>
      <c r="AU27" s="50"/>
      <c r="AV27" s="53"/>
      <c r="AW27" s="50"/>
      <c r="AX27" s="53"/>
      <c r="AY27" s="52"/>
      <c r="AZ27" s="53"/>
      <c r="BA27" s="50"/>
    </row>
    <row r="28" spans="1:53" x14ac:dyDescent="0.3">
      <c r="A28" s="41">
        <v>650500</v>
      </c>
      <c r="B28" s="24" t="e">
        <f>VLOOKUP(A28,#REF!,2,0)</f>
        <v>#REF!</v>
      </c>
      <c r="C28" s="24" t="e">
        <f>VLOOKUP($A28,#REF!,3,0)</f>
        <v>#REF!</v>
      </c>
      <c r="D28" s="24" t="e">
        <f>VLOOKUP($A28,#REF!,4,0)</f>
        <v>#REF!</v>
      </c>
      <c r="E28" s="24" t="e">
        <f>VLOOKUP($A28,#REF!,5,0)</f>
        <v>#REF!</v>
      </c>
      <c r="F28" s="24" t="e">
        <f>VLOOKUP($A28,#REF!,6,0)</f>
        <v>#REF!</v>
      </c>
      <c r="G28" s="24" t="e">
        <f>VLOOKUP($A28,#REF!,7,0)</f>
        <v>#REF!</v>
      </c>
      <c r="H28" s="24" t="e">
        <f>VLOOKUP($A28,#REF!,8,0)</f>
        <v>#REF!</v>
      </c>
      <c r="I28" s="24" t="e">
        <f>VLOOKUP($A28,#REF!,9,0)</f>
        <v>#REF!</v>
      </c>
      <c r="J28" s="24" t="e">
        <f>VLOOKUP($A28,#REF!,10,0)</f>
        <v>#REF!</v>
      </c>
      <c r="K28" s="24" t="e">
        <f>VLOOKUP($A28,#REF!,11,0)</f>
        <v>#REF!</v>
      </c>
      <c r="L28" s="24" t="e">
        <f>VLOOKUP($A28,#REF!,12,0)</f>
        <v>#REF!</v>
      </c>
      <c r="N28" s="41">
        <v>650500</v>
      </c>
      <c r="O28" s="24">
        <v>3</v>
      </c>
      <c r="P28" s="24">
        <v>5</v>
      </c>
      <c r="Q28" s="24">
        <v>5</v>
      </c>
      <c r="R28" s="24">
        <v>4</v>
      </c>
      <c r="S28" s="24">
        <v>17</v>
      </c>
      <c r="T28" s="24">
        <v>12022</v>
      </c>
      <c r="U28" s="24">
        <v>1866</v>
      </c>
      <c r="V28" s="24">
        <v>1569</v>
      </c>
      <c r="W28" s="24">
        <v>894</v>
      </c>
      <c r="X28" s="24">
        <v>16351</v>
      </c>
      <c r="Y28" s="24" t="s">
        <v>7</v>
      </c>
      <c r="AA28" s="43">
        <v>650500</v>
      </c>
      <c r="AB28" s="45" t="s">
        <v>120</v>
      </c>
      <c r="AC28" s="49">
        <v>33670853</v>
      </c>
      <c r="AD28" s="49">
        <v>40340989</v>
      </c>
      <c r="AE28" s="42"/>
      <c r="AF28" s="53">
        <v>6505001000</v>
      </c>
      <c r="AG28" s="52" t="s">
        <v>121</v>
      </c>
      <c r="AH28" s="53">
        <v>650500901</v>
      </c>
      <c r="AI28" s="52" t="s">
        <v>122</v>
      </c>
      <c r="AJ28" s="53">
        <v>6505009011</v>
      </c>
      <c r="AK28" s="52" t="s">
        <v>86</v>
      </c>
      <c r="AL28" s="53">
        <v>6505009019</v>
      </c>
      <c r="AM28" s="52" t="s">
        <v>123</v>
      </c>
      <c r="AN28" s="53">
        <v>650500902</v>
      </c>
      <c r="AO28" s="52" t="s">
        <v>124</v>
      </c>
      <c r="AP28" s="53">
        <v>6505009021</v>
      </c>
      <c r="AQ28" s="52" t="s">
        <v>125</v>
      </c>
      <c r="AR28" s="53">
        <v>6505009022</v>
      </c>
      <c r="AS28" s="52" t="s">
        <v>126</v>
      </c>
      <c r="AT28" s="53">
        <v>6505009029</v>
      </c>
      <c r="AU28" s="50" t="s">
        <v>61</v>
      </c>
      <c r="AV28" s="53">
        <v>6505009090</v>
      </c>
      <c r="AW28" s="50" t="s">
        <v>61</v>
      </c>
      <c r="AX28" s="53"/>
      <c r="AY28" s="52"/>
      <c r="AZ28" s="53"/>
      <c r="BA28" s="50"/>
    </row>
    <row r="29" spans="1:53" x14ac:dyDescent="0.3">
      <c r="A29" s="41">
        <v>650610</v>
      </c>
      <c r="B29" s="24" t="e">
        <f>VLOOKUP(A29,#REF!,2,0)</f>
        <v>#REF!</v>
      </c>
      <c r="C29" s="24" t="e">
        <f>VLOOKUP($A29,#REF!,3,0)</f>
        <v>#REF!</v>
      </c>
      <c r="D29" s="24" t="e">
        <f>VLOOKUP($A29,#REF!,4,0)</f>
        <v>#REF!</v>
      </c>
      <c r="E29" s="24" t="e">
        <f>VLOOKUP($A29,#REF!,5,0)</f>
        <v>#REF!</v>
      </c>
      <c r="F29" s="24" t="e">
        <f>VLOOKUP($A29,#REF!,6,0)</f>
        <v>#REF!</v>
      </c>
      <c r="G29" s="24" t="e">
        <f>VLOOKUP($A29,#REF!,7,0)</f>
        <v>#REF!</v>
      </c>
      <c r="H29" s="24" t="e">
        <f>VLOOKUP($A29,#REF!,8,0)</f>
        <v>#REF!</v>
      </c>
      <c r="I29" s="24" t="e">
        <f>VLOOKUP($A29,#REF!,9,0)</f>
        <v>#REF!</v>
      </c>
      <c r="J29" s="24" t="e">
        <f>VLOOKUP($A29,#REF!,10,0)</f>
        <v>#REF!</v>
      </c>
      <c r="K29" s="24" t="e">
        <f>VLOOKUP($A29,#REF!,11,0)</f>
        <v>#REF!</v>
      </c>
      <c r="L29" s="24" t="e">
        <f>VLOOKUP($A29,#REF!,12,0)</f>
        <v>#REF!</v>
      </c>
      <c r="N29" s="41">
        <v>650610</v>
      </c>
      <c r="O29" s="24">
        <v>3</v>
      </c>
      <c r="P29" s="24">
        <v>8</v>
      </c>
      <c r="Q29" s="24">
        <v>17</v>
      </c>
      <c r="R29" s="24">
        <v>4</v>
      </c>
      <c r="S29" s="24">
        <v>32</v>
      </c>
      <c r="T29" s="24">
        <v>15922</v>
      </c>
      <c r="U29" s="24">
        <v>35576</v>
      </c>
      <c r="V29" s="24">
        <v>57295</v>
      </c>
      <c r="W29" s="24">
        <v>4667</v>
      </c>
      <c r="X29" s="24">
        <v>113460</v>
      </c>
      <c r="Y29" s="24" t="s">
        <v>7</v>
      </c>
      <c r="AA29" s="43">
        <v>650610</v>
      </c>
      <c r="AB29" s="45" t="s">
        <v>127</v>
      </c>
      <c r="AC29" s="49">
        <v>61187506</v>
      </c>
      <c r="AD29" s="49">
        <v>62472559</v>
      </c>
      <c r="AE29" s="42"/>
      <c r="AF29" s="53">
        <v>6506100000</v>
      </c>
      <c r="AG29" s="52" t="s">
        <v>127</v>
      </c>
      <c r="AH29" s="53"/>
      <c r="AI29" s="52"/>
      <c r="AJ29" s="53"/>
      <c r="AK29" s="52"/>
      <c r="AL29" s="53"/>
      <c r="AM29" s="52"/>
      <c r="AN29" s="53"/>
      <c r="AO29" s="52"/>
      <c r="AP29" s="53"/>
      <c r="AQ29" s="52"/>
      <c r="AR29" s="53"/>
      <c r="AS29" s="52"/>
      <c r="AT29" s="53"/>
      <c r="AU29" s="50"/>
      <c r="AV29" s="53"/>
      <c r="AW29" s="50"/>
      <c r="AX29" s="53"/>
      <c r="AY29" s="52"/>
      <c r="AZ29" s="53"/>
      <c r="BA29" s="50"/>
    </row>
    <row r="30" spans="1:53" x14ac:dyDescent="0.3">
      <c r="A30" s="41">
        <v>650699</v>
      </c>
      <c r="B30" s="24" t="e">
        <f>VLOOKUP(A30,#REF!,2,0)</f>
        <v>#REF!</v>
      </c>
      <c r="C30" s="24" t="e">
        <f>VLOOKUP($A30,#REF!,3,0)</f>
        <v>#REF!</v>
      </c>
      <c r="D30" s="24" t="e">
        <f>VLOOKUP($A30,#REF!,4,0)</f>
        <v>#REF!</v>
      </c>
      <c r="E30" s="24" t="e">
        <f>VLOOKUP($A30,#REF!,5,0)</f>
        <v>#REF!</v>
      </c>
      <c r="F30" s="24" t="e">
        <f>VLOOKUP($A30,#REF!,6,0)</f>
        <v>#REF!</v>
      </c>
      <c r="G30" s="24" t="e">
        <f>VLOOKUP($A30,#REF!,7,0)</f>
        <v>#REF!</v>
      </c>
      <c r="H30" s="24" t="e">
        <f>VLOOKUP($A30,#REF!,8,0)</f>
        <v>#REF!</v>
      </c>
      <c r="I30" s="24" t="e">
        <f>VLOOKUP($A30,#REF!,9,0)</f>
        <v>#REF!</v>
      </c>
      <c r="J30" s="24" t="e">
        <f>VLOOKUP($A30,#REF!,10,0)</f>
        <v>#REF!</v>
      </c>
      <c r="K30" s="24" t="e">
        <f>VLOOKUP($A30,#REF!,11,0)</f>
        <v>#REF!</v>
      </c>
      <c r="L30" s="24" t="e">
        <f>VLOOKUP($A30,#REF!,12,0)</f>
        <v>#REF!</v>
      </c>
      <c r="N30" s="41">
        <v>650699</v>
      </c>
      <c r="O30" s="24">
        <v>0</v>
      </c>
      <c r="P30" s="24">
        <v>3</v>
      </c>
      <c r="Q30" s="24">
        <v>7</v>
      </c>
      <c r="R30" s="24">
        <v>1</v>
      </c>
      <c r="S30" s="24">
        <v>11</v>
      </c>
      <c r="T30" s="24">
        <v>0</v>
      </c>
      <c r="U30" s="24">
        <v>7209</v>
      </c>
      <c r="V30" s="24">
        <v>172930</v>
      </c>
      <c r="W30" s="24">
        <v>301099</v>
      </c>
      <c r="X30" s="24">
        <v>481238</v>
      </c>
      <c r="Y30" s="24" t="s">
        <v>7</v>
      </c>
      <c r="AA30" s="43">
        <v>650699</v>
      </c>
      <c r="AB30" s="45" t="s">
        <v>128</v>
      </c>
      <c r="AC30" s="49">
        <v>13144758</v>
      </c>
      <c r="AD30" s="49">
        <v>12866372</v>
      </c>
      <c r="AE30" s="42"/>
      <c r="AF30" s="53">
        <v>6506991000</v>
      </c>
      <c r="AG30" s="52" t="s">
        <v>129</v>
      </c>
      <c r="AH30" s="53">
        <v>6506992000</v>
      </c>
      <c r="AI30" s="52" t="s">
        <v>130</v>
      </c>
      <c r="AJ30" s="53">
        <v>6506999000</v>
      </c>
      <c r="AK30" s="52" t="s">
        <v>61</v>
      </c>
      <c r="AL30" s="53"/>
      <c r="AM30" s="52"/>
      <c r="AN30" s="53"/>
      <c r="AO30" s="52"/>
      <c r="AP30" s="53"/>
      <c r="AQ30" s="52"/>
      <c r="AR30" s="53"/>
      <c r="AS30" s="52"/>
      <c r="AT30" s="53"/>
      <c r="AU30" s="50"/>
      <c r="AV30" s="53"/>
      <c r="AW30" s="50"/>
      <c r="AX30" s="53"/>
      <c r="AY30" s="52"/>
      <c r="AZ30" s="53"/>
      <c r="BA30" s="50"/>
    </row>
    <row r="31" spans="1:53" x14ac:dyDescent="0.3">
      <c r="A31" s="41">
        <v>920994</v>
      </c>
      <c r="B31" s="24" t="e">
        <f>VLOOKUP(A31,#REF!,2,0)</f>
        <v>#REF!</v>
      </c>
      <c r="C31" s="24" t="e">
        <f>VLOOKUP($A31,#REF!,3,0)</f>
        <v>#REF!</v>
      </c>
      <c r="D31" s="24" t="e">
        <f>VLOOKUP($A31,#REF!,4,0)</f>
        <v>#REF!</v>
      </c>
      <c r="E31" s="24" t="e">
        <f>VLOOKUP($A31,#REF!,5,0)</f>
        <v>#REF!</v>
      </c>
      <c r="F31" s="24" t="e">
        <f>VLOOKUP($A31,#REF!,6,0)</f>
        <v>#REF!</v>
      </c>
      <c r="G31" s="24" t="e">
        <f>VLOOKUP($A31,#REF!,7,0)</f>
        <v>#REF!</v>
      </c>
      <c r="H31" s="24" t="e">
        <f>VLOOKUP($A31,#REF!,8,0)</f>
        <v>#REF!</v>
      </c>
      <c r="I31" s="24" t="e">
        <f>VLOOKUP($A31,#REF!,9,0)</f>
        <v>#REF!</v>
      </c>
      <c r="J31" s="24" t="e">
        <f>VLOOKUP($A31,#REF!,10,0)</f>
        <v>#REF!</v>
      </c>
      <c r="K31" s="24" t="e">
        <f>VLOOKUP($A31,#REF!,11,0)</f>
        <v>#REF!</v>
      </c>
      <c r="L31" s="24" t="e">
        <f>VLOOKUP($A31,#REF!,12,0)</f>
        <v>#REF!</v>
      </c>
      <c r="N31" s="41">
        <v>920994</v>
      </c>
      <c r="O31" s="24">
        <v>5</v>
      </c>
      <c r="P31" s="24">
        <v>3</v>
      </c>
      <c r="Q31" s="24">
        <v>2</v>
      </c>
      <c r="R31" s="24">
        <v>4</v>
      </c>
      <c r="S31" s="24">
        <v>14</v>
      </c>
      <c r="T31" s="24">
        <v>83235</v>
      </c>
      <c r="U31" s="24">
        <v>153585</v>
      </c>
      <c r="V31" s="24">
        <v>105719</v>
      </c>
      <c r="W31" s="24">
        <v>83710</v>
      </c>
      <c r="X31" s="24">
        <v>426249</v>
      </c>
      <c r="Y31" s="24" t="s">
        <v>6</v>
      </c>
      <c r="AA31" s="43">
        <v>920994</v>
      </c>
      <c r="AB31" s="45" t="s">
        <v>131</v>
      </c>
      <c r="AC31" s="49">
        <v>35854439</v>
      </c>
      <c r="AD31" s="49">
        <v>40976905</v>
      </c>
      <c r="AE31" s="42"/>
      <c r="AF31" s="53">
        <v>9209940000</v>
      </c>
      <c r="AG31" s="52" t="s">
        <v>132</v>
      </c>
      <c r="AH31" s="53"/>
      <c r="AI31" s="52"/>
      <c r="AJ31" s="53"/>
      <c r="AK31" s="52"/>
      <c r="AL31" s="53"/>
      <c r="AM31" s="52"/>
      <c r="AN31" s="53"/>
      <c r="AO31" s="52"/>
      <c r="AP31" s="53"/>
      <c r="AQ31" s="52"/>
      <c r="AR31" s="53"/>
      <c r="AS31" s="52"/>
      <c r="AT31" s="53"/>
      <c r="AU31" s="50"/>
      <c r="AV31" s="53"/>
      <c r="AW31" s="50"/>
      <c r="AX31" s="53"/>
      <c r="AY31" s="52"/>
      <c r="AZ31" s="53"/>
      <c r="BA31" s="5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주요 소비재 품목의 CEPA 적용 환율 및 인증 필요여부</vt:lpstr>
      <vt:lpstr>인증불필요 소비재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admin</cp:lastModifiedBy>
  <dcterms:created xsi:type="dcterms:W3CDTF">2019-11-17T01:18:18Z</dcterms:created>
  <dcterms:modified xsi:type="dcterms:W3CDTF">2020-04-02T04:20:03Z</dcterms:modified>
</cp:coreProperties>
</file>